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20" windowWidth="15195" windowHeight="7800" activeTab="3"/>
  </bookViews>
  <sheets>
    <sheet name="cong khai DTq1" sheetId="1" r:id="rId1"/>
    <sheet name="Q2" sheetId="2" r:id="rId2"/>
    <sheet name="Q3" sheetId="3" r:id="rId3"/>
    <sheet name="Q4" sheetId="4" r:id="rId4"/>
  </sheets>
  <definedNames/>
  <calcPr fullCalcOnLoad="1"/>
</workbook>
</file>

<file path=xl/sharedStrings.xml><?xml version="1.0" encoding="utf-8"?>
<sst xmlns="http://schemas.openxmlformats.org/spreadsheetml/2006/main" count="690" uniqueCount="150">
  <si>
    <t>II</t>
  </si>
  <si>
    <t>Số TT</t>
  </si>
  <si>
    <t>Nội dung</t>
  </si>
  <si>
    <t>Chi quản lý hành chính</t>
  </si>
  <si>
    <t>Kinh phí không thực hiện chế độ tự chủ</t>
  </si>
  <si>
    <t>Kinh phí nhiệm vụ không thường xuyên</t>
  </si>
  <si>
    <t>Chi sự nghiệp giáo dục, đào tạo, dạy nghề</t>
  </si>
  <si>
    <t>Số thu phí, lệ phí</t>
  </si>
  <si>
    <t>Lệ phí</t>
  </si>
  <si>
    <t>Lệ phí A</t>
  </si>
  <si>
    <t>Lệ phí B</t>
  </si>
  <si>
    <t>Phí</t>
  </si>
  <si>
    <t>Phí A</t>
  </si>
  <si>
    <t>Phí B</t>
  </si>
  <si>
    <t>Chi từ nguồn thu phí được để lại</t>
  </si>
  <si>
    <t>a</t>
  </si>
  <si>
    <t>Kinh phí nhiệm vụ thường xuyên</t>
  </si>
  <si>
    <t>b</t>
  </si>
  <si>
    <t>Kinh phí thực hiện chế độ tự chủ</t>
  </si>
  <si>
    <t>Số phí, lệ phí nộp NSNN</t>
  </si>
  <si>
    <t>Dự toán chi ngân sách nhà nước</t>
  </si>
  <si>
    <t>(Dùng cho đơn vị dự toán cấp trên và đơn vị dự toán sử dụng ngân sách nhà nước)</t>
  </si>
  <si>
    <t>Dự toán năm</t>
  </si>
  <si>
    <t>…………..</t>
  </si>
  <si>
    <t>Chi sự nghiệp…………..</t>
  </si>
  <si>
    <t>Thủ trưởng đơn vị</t>
  </si>
  <si>
    <t>Lương  ngạch bậc được duyệt</t>
  </si>
  <si>
    <t>Lương hợp đồng dài hạn</t>
  </si>
  <si>
    <t>Chức vụ</t>
  </si>
  <si>
    <t>Ưu đãi</t>
  </si>
  <si>
    <t>Trách nhiệm</t>
  </si>
  <si>
    <t>Tiền lương</t>
  </si>
  <si>
    <t>Phụ cấp lương</t>
  </si>
  <si>
    <t>Phúc lợi tập thể</t>
  </si>
  <si>
    <t xml:space="preserve">Phép </t>
  </si>
  <si>
    <t>Nước uống GV</t>
  </si>
  <si>
    <t>Các khoản đóng góp</t>
  </si>
  <si>
    <t>Bảo hiểm xã hội</t>
  </si>
  <si>
    <t>Bảo hiểm y tế</t>
  </si>
  <si>
    <t>Kinh phí công đoàn</t>
  </si>
  <si>
    <t xml:space="preserve">Bảo hiểm thất nghiệp </t>
  </si>
  <si>
    <t>Chi thanh toán dịch vụ CC</t>
  </si>
  <si>
    <t>Thanh toán tiền điện</t>
  </si>
  <si>
    <t>Thanh toán tiền nước sạch</t>
  </si>
  <si>
    <t>Thanh toán tiền VSMT</t>
  </si>
  <si>
    <t>Vật tư văn phòng</t>
  </si>
  <si>
    <t>Văn phòng phẩm</t>
  </si>
  <si>
    <t>Mua sắm CCDC</t>
  </si>
  <si>
    <t xml:space="preserve">VTVP khác </t>
  </si>
  <si>
    <t>TT.T truyền. LL</t>
  </si>
  <si>
    <t>CP điện thoại</t>
  </si>
  <si>
    <t>Sách báo, Tạp chí TV</t>
  </si>
  <si>
    <t>Mạng Iternet</t>
  </si>
  <si>
    <t>Hội nghị</t>
  </si>
  <si>
    <t>Thuê mướn khác PV hội nghị</t>
  </si>
  <si>
    <t>CP khác</t>
  </si>
  <si>
    <t>Công tác phí</t>
  </si>
  <si>
    <t>Tiền vé máy bay tàu xe</t>
  </si>
  <si>
    <t>PC công tác phí</t>
  </si>
  <si>
    <t>Tiền thuê phòng ngủ</t>
  </si>
  <si>
    <t>Khoán công tác phí</t>
  </si>
  <si>
    <t>Chi khác</t>
  </si>
  <si>
    <t>Chi SCTX TSCĐ</t>
  </si>
  <si>
    <t>Thiết bị tin học</t>
  </si>
  <si>
    <t>Sửa chữa máy phô tô</t>
  </si>
  <si>
    <t xml:space="preserve">: Đường điện cấp thoát nước </t>
  </si>
  <si>
    <t>Chi phí nghiệp vụ chuyên môn</t>
  </si>
  <si>
    <t xml:space="preserve">: Vật tư chuyên môn </t>
  </si>
  <si>
    <t xml:space="preserve">: Phấn trắng không bụi </t>
  </si>
  <si>
    <t>: Đồng phục thể dục</t>
  </si>
  <si>
    <t xml:space="preserve">: Thưởng học sinh </t>
  </si>
  <si>
    <t>: Tập huấn ngắn hạn</t>
  </si>
  <si>
    <t xml:space="preserve">: Chi các hội thi của học sinh </t>
  </si>
  <si>
    <t xml:space="preserve">: Chi khác </t>
  </si>
  <si>
    <t xml:space="preserve">: Trích lập quỹ khen thưởng </t>
  </si>
  <si>
    <t xml:space="preserve"> Chi mua sắm tài sản</t>
  </si>
  <si>
    <t xml:space="preserve">Phụ cấp thêm giờ </t>
  </si>
  <si>
    <t>Các khoản thanh toán cho cá nhân</t>
  </si>
  <si>
    <t xml:space="preserve">Hỗ trợ bảo vệ </t>
  </si>
  <si>
    <t xml:space="preserve">Hỗ trợ phục vụ </t>
  </si>
  <si>
    <t>Hỗ trợ tổ trưởng THC</t>
  </si>
  <si>
    <t>Hỗ trợ 30%</t>
  </si>
  <si>
    <t>Đi học</t>
  </si>
  <si>
    <t>Chi nhiệp vụ chuyên môn</t>
  </si>
  <si>
    <t xml:space="preserve">Đồng phục bảo vệ </t>
  </si>
  <si>
    <t>HTCPHT</t>
  </si>
  <si>
    <t>Chi tiền 20/11</t>
  </si>
  <si>
    <t>Xa nhà</t>
  </si>
  <si>
    <t>6750</t>
  </si>
  <si>
    <t>Chi phí thuê mướn</t>
  </si>
  <si>
    <t>ĐV tính: đồng</t>
  </si>
  <si>
    <t>Khu vực</t>
  </si>
  <si>
    <t>Chương: 622</t>
  </si>
  <si>
    <t xml:space="preserve"> Mua đồ phục vụ vệ sinh</t>
  </si>
  <si>
    <t>Khoán CP điện thoại</t>
  </si>
  <si>
    <t xml:space="preserve">: Phấn màu  không bụi </t>
  </si>
  <si>
    <t>: Phí lệ phí</t>
  </si>
  <si>
    <t>: Tiết kiệm 10%</t>
  </si>
  <si>
    <t xml:space="preserve">Phụ cấp thu hút </t>
  </si>
  <si>
    <t xml:space="preserve"> Trợ cấp phụ cấp khác ( Y tế )</t>
  </si>
  <si>
    <t>Hỗ trợ PCGD</t>
  </si>
  <si>
    <t xml:space="preserve">: Chi tiền mua bảo hiểm </t>
  </si>
  <si>
    <t>Tết</t>
  </si>
  <si>
    <t>Chi tiền GV dạy HS khuyết tật</t>
  </si>
  <si>
    <t xml:space="preserve">: Các tài sản và công trình hạ tầng cơ sở khác </t>
  </si>
  <si>
    <t>: Sách tài liệu, chế độ dùng cho công tác chuyên môn</t>
  </si>
  <si>
    <t xml:space="preserve">Phụ cấp thâm niên </t>
  </si>
  <si>
    <t xml:space="preserve">Thuê lao động trong nước </t>
  </si>
  <si>
    <t xml:space="preserve">Chi phí thuê  mướn khác </t>
  </si>
  <si>
    <t>Phụ cấp khác</t>
  </si>
  <si>
    <t>Chi cho Gv nghỉ hưu trước tuổi và
 BV hết tuổi lao động</t>
  </si>
  <si>
    <t>Mua máy phô tô</t>
  </si>
  <si>
    <t>Mua lattop, máy chiếu phục vụ dạy học</t>
  </si>
  <si>
    <t xml:space="preserve">Máy vi tính máy in văn phòng </t>
  </si>
  <si>
    <t>Phụ cấp vượt khung</t>
  </si>
  <si>
    <t>Tài sản và các thiệt bị chuyên dùng</t>
  </si>
  <si>
    <t>Nhà cửa</t>
  </si>
  <si>
    <t>Biểu số 3 - Ban hành kèm theo Thông tư số 90 ngày 28 tháng 9 năm 2018 của Bộ Tài chính</t>
  </si>
  <si>
    <t xml:space="preserve">CỘNG HÒA XÃ HỘI CHỦ NGHĨA VIỆT NAM </t>
  </si>
  <si>
    <t>Ước thực hiện/Dự toán năm ( Tỷ lệ %)</t>
  </si>
  <si>
    <t>Ước thực hiện quý này so với cùng kỳ năm trước ( Tỷ lệ %)</t>
  </si>
  <si>
    <t xml:space="preserve">         Căn cứ Nghị định số 163/2016/NĐ-CP ngày 21 tháng 12 năm 2016 của Chính phủ quy định chi tiết thi hành một số điều của Luật Ngân sách nhà nước;</t>
  </si>
  <si>
    <t xml:space="preserve">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</si>
  <si>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r>
      <t>Độc lập - Tự do - Hạnh phúc</t>
    </r>
    <r>
      <rPr>
        <b/>
        <sz val="11"/>
        <rFont val="Times New Roman"/>
        <family val="1"/>
      </rPr>
      <t xml:space="preserve"> </t>
    </r>
  </si>
  <si>
    <t>( Chữ ký, dấu)</t>
  </si>
  <si>
    <t xml:space="preserve"> Mua đồ phục vụ vệ sinh giáo viên</t>
  </si>
  <si>
    <t xml:space="preserve"> Vật tư văn phòng khác</t>
  </si>
  <si>
    <t>Nguyễn Thị Kim Thiện</t>
  </si>
  <si>
    <r>
      <t xml:space="preserve">       Trường tiểu học An Long công khai tình hình thực hiện dự toán thu-chi ngân sách quý 1 </t>
    </r>
    <r>
      <rPr>
        <sz val="13"/>
        <color indexed="8"/>
        <rFont val="Times New Roman"/>
        <family val="1"/>
      </rPr>
      <t>như sau:</t>
    </r>
  </si>
  <si>
    <t>Đơn vị: Trường tiểu học An Long</t>
  </si>
  <si>
    <r>
      <t xml:space="preserve">       Trường tiểu học An Long công khai tình hình thực hiện dự toán thu-chi ngân sách quý 2 </t>
    </r>
    <r>
      <rPr>
        <sz val="13"/>
        <color indexed="8"/>
        <rFont val="Times New Roman"/>
        <family val="1"/>
      </rPr>
      <t>như sau:</t>
    </r>
  </si>
  <si>
    <r>
      <t xml:space="preserve">       Trường tiểu học An Long công khai tình hình thực hiện dự toán thu-chi ngân sách quý 3 </t>
    </r>
    <r>
      <rPr>
        <sz val="13"/>
        <color indexed="8"/>
        <rFont val="Times New Roman"/>
        <family val="1"/>
      </rPr>
      <t>như sau:</t>
    </r>
  </si>
  <si>
    <t xml:space="preserve">                                      An Long, ngày      tháng     năm 2021</t>
  </si>
  <si>
    <t>Lương hợp đồng 68</t>
  </si>
  <si>
    <t>Trả công lao đông thường xuyên</t>
  </si>
  <si>
    <t>Gia hạn phần mềm QLTS</t>
  </si>
  <si>
    <t>Mua bảo trì phần mềm CNTT</t>
  </si>
  <si>
    <t>Trợ cấp lần đầu</t>
  </si>
  <si>
    <t>Ước thực hiện quý I/2021</t>
  </si>
  <si>
    <t>Ngày 20 tháng 3 năm 2021</t>
  </si>
  <si>
    <t>Ngày 20 tháng 12 năm 2021</t>
  </si>
  <si>
    <t>Kinh phí CCTL</t>
  </si>
  <si>
    <t>Lương ngoài biên chế</t>
  </si>
  <si>
    <t>CÔNG KHAI THỰC HIỆN DỰ TOÁN THU - CHI NGÂN SÁCH QUÝ 1/2021</t>
  </si>
  <si>
    <t>CÔNG KHAI THỰC HIỆN DỰ TOÁN THU - CHI NGÂN SÁCH QUÝ 2/2021</t>
  </si>
  <si>
    <t>Ngày 20 tháng 6 năm 2021</t>
  </si>
  <si>
    <t>Ngày 20 tháng 10 năm 2021</t>
  </si>
  <si>
    <t>CÔNG KHAI THỰC HIỆN DỰ TOÁN THU - CHI NGÂN SÁCH QUÝ 3/2021</t>
  </si>
  <si>
    <t>CÔNG KHAI THỰC HIỆN DỰ TOÁN THU - CHI NGÂN SÁCH QUÝ 4/2021</t>
  </si>
  <si>
    <r>
      <t xml:space="preserve">       Trường tiểu học An Long công khai tình hình thực hiện dự toán thu-chi ngân sách quý 4 </t>
    </r>
    <r>
      <rPr>
        <sz val="13"/>
        <color indexed="8"/>
        <rFont val="Times New Roman"/>
        <family val="1"/>
      </rPr>
      <t>như sau:</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</si>
</sst>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Yes&quot;;&quot;Yes&quot;;&quot;No&quot;"/>
    <numFmt numFmtId="167" formatCode="&quot;True&quot;;&quot;True&quot;;&quot;False&quot;"/>
    <numFmt numFmtId="168" formatCode="&quot;On&quot;;&quot;On&quot;;&quot;Off&quot;"/>
    <numFmt numFmtId="169" formatCode="[$€-2]\ #,##0.00_);[Red]\([$€-2]\ #,##0.00\)"/>
    <numFmt numFmtId="170" formatCode="_-* #,##0.00\ _đ_-;\-* #,##0.00\ _đ_-;_-* &quot;-&quot;??\ _đ_-;_-@_-"/>
    <numFmt numFmtId="171" formatCode="_-* #,##0\ _đ_-;\-* #,##0\ _đ_-;_-* &quot;-&quot;??\ _đ_-;_-@_-"/>
    <numFmt numFmtId="172" formatCode="_(* #,##0.000_);_(* \(#,##0.000\);_(* &quot;-&quot;??_);_(@_)"/>
    <numFmt numFmtId="173" formatCode="_(* #,##0.0000_);_(* \(#,##0.0000\);_(* &quot;-&quot;??_);_(@_)"/>
    <numFmt numFmtId="174" formatCode="_(* #,##0.00000_);_(* \(#,##0.00000\);_(* &quot;-&quot;??_);_(@_)"/>
    <numFmt numFmtId="175" formatCode="_(* #,##0.000000_);_(* \(#,##0.000000\);_(* &quot;-&quot;??_);_(@_)"/>
    <numFmt numFmtId="176" formatCode="_(* #,##0.0000000_);_(* \(#,##0.0000000\);_(* &quot;-&quot;??_);_(@_)"/>
    <numFmt numFmtId="177" formatCode="0.00000000"/>
    <numFmt numFmtId="178" formatCode="0.0000000"/>
    <numFmt numFmtId="179" formatCode="0.000000"/>
    <numFmt numFmtId="180" formatCode="0.00000"/>
    <numFmt numFmtId="181" formatCode="0.0000"/>
    <numFmt numFmtId="182" formatCode="0.000"/>
    <numFmt numFmtId="183" formatCode="0.0%"/>
    <numFmt numFmtId="184" formatCode="0.000%"/>
    <numFmt numFmtId="185" formatCode="_-* #,##0.0\ _đ_-;\-* #,##0.0\ _đ_-;_-* &quot;-&quot;??\ _đ_-;_-@_-"/>
    <numFmt numFmtId="186" formatCode="_-* #,##0\ _₫_-;\-* #,##0\ _₫_-;_-* &quot;-&quot;??\ _₫_-;_-@_-"/>
  </numFmts>
  <fonts count="50">
    <font>
      <sz val="12"/>
      <name val="Times New Roman"/>
      <family val="0"/>
    </font>
    <font>
      <sz val="13"/>
      <name val="Times New Roman"/>
      <family val="1"/>
    </font>
    <font>
      <b/>
      <sz val="13"/>
      <name val="Times New Roman"/>
      <family val="1"/>
    </font>
    <font>
      <sz val="8"/>
      <color indexed="8"/>
      <name val="Arial"/>
      <family val="2"/>
    </font>
    <font>
      <i/>
      <sz val="10"/>
      <name val="Times New Roman"/>
      <family val="1"/>
    </font>
    <font>
      <sz val="11"/>
      <name val="Times New Roman"/>
      <family val="1"/>
    </font>
    <font>
      <b/>
      <sz val="11"/>
      <name val="Times New Roman"/>
      <family val="1"/>
    </font>
    <font>
      <i/>
      <sz val="11"/>
      <name val="Times New Roman"/>
      <family val="1"/>
    </font>
    <font>
      <b/>
      <u val="single"/>
      <sz val="11"/>
      <name val="Times New Roman"/>
      <family val="1"/>
    </font>
    <font>
      <u val="single"/>
      <sz val="11"/>
      <name val="Times New Roman"/>
      <family val="1"/>
    </font>
    <font>
      <sz val="11"/>
      <color indexed="8"/>
      <name val="Times New Roman"/>
      <family val="1"/>
    </font>
    <font>
      <b/>
      <i/>
      <sz val="11"/>
      <name val="Times New Roman"/>
      <family val="1"/>
    </font>
    <font>
      <b/>
      <u val="singleAccounting"/>
      <sz val="11"/>
      <name val="Times New Roman"/>
      <family val="1"/>
    </font>
    <font>
      <sz val="10"/>
      <name val="Times New Roman"/>
      <family val="1"/>
    </font>
    <font>
      <sz val="13"/>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3" fillId="0" borderId="0" applyNumberFormat="0" applyFill="0" applyBorder="0" applyAlignment="0" applyProtection="0"/>
    <xf numFmtId="0" fontId="0" fillId="31" borderId="7" applyNumberFormat="0" applyFont="0" applyAlignment="0" applyProtection="0"/>
    <xf numFmtId="0" fontId="45" fillId="26"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7">
    <xf numFmtId="0" fontId="0" fillId="0" borderId="0" xfId="0" applyAlignment="1">
      <alignment/>
    </xf>
    <xf numFmtId="0" fontId="5" fillId="0" borderId="10" xfId="0" applyFont="1" applyFill="1" applyBorder="1" applyAlignment="1">
      <alignment/>
    </xf>
    <xf numFmtId="165" fontId="5" fillId="0" borderId="10" xfId="0" applyNumberFormat="1" applyFont="1" applyFill="1" applyBorder="1" applyAlignment="1">
      <alignment horizontal="center" vertical="center" wrapText="1"/>
    </xf>
    <xf numFmtId="165" fontId="12" fillId="0" borderId="10" xfId="42" applyNumberFormat="1" applyFont="1" applyFill="1" applyBorder="1" applyAlignment="1">
      <alignment horizontal="center" vertical="center" wrapText="1"/>
    </xf>
    <xf numFmtId="0" fontId="5" fillId="0" borderId="0" xfId="0" applyFont="1" applyFill="1" applyAlignment="1">
      <alignment/>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171" fontId="6" fillId="0" borderId="10" xfId="0" applyNumberFormat="1" applyFont="1" applyFill="1" applyBorder="1" applyAlignment="1">
      <alignment horizontal="center" vertical="center" wrapText="1"/>
    </xf>
    <xf numFmtId="9" fontId="5" fillId="0" borderId="10" xfId="0" applyNumberFormat="1" applyFont="1" applyFill="1" applyBorder="1" applyAlignment="1">
      <alignment horizontal="center" vertical="center" wrapText="1"/>
    </xf>
    <xf numFmtId="184" fontId="6" fillId="0" borderId="10" xfId="58" applyNumberFormat="1" applyFont="1" applyFill="1" applyBorder="1" applyAlignment="1">
      <alignment horizontal="center" vertical="center" wrapText="1"/>
    </xf>
    <xf numFmtId="0" fontId="8" fillId="0" borderId="10" xfId="0" applyFont="1" applyFill="1" applyBorder="1" applyAlignment="1">
      <alignment/>
    </xf>
    <xf numFmtId="171" fontId="8" fillId="0" borderId="10" xfId="42" applyNumberFormat="1" applyFont="1" applyFill="1" applyBorder="1" applyAlignment="1">
      <alignment/>
    </xf>
    <xf numFmtId="184" fontId="8" fillId="0" borderId="10" xfId="58" applyNumberFormat="1" applyFont="1" applyFill="1" applyBorder="1" applyAlignment="1">
      <alignment horizontal="center" vertical="center" wrapText="1"/>
    </xf>
    <xf numFmtId="171" fontId="5" fillId="0" borderId="10" xfId="42" applyNumberFormat="1" applyFont="1" applyFill="1" applyBorder="1" applyAlignment="1">
      <alignment/>
    </xf>
    <xf numFmtId="184" fontId="5" fillId="0" borderId="10" xfId="58" applyNumberFormat="1" applyFont="1" applyFill="1" applyBorder="1" applyAlignment="1">
      <alignment horizontal="center" vertical="center" wrapText="1"/>
    </xf>
    <xf numFmtId="9" fontId="5" fillId="0" borderId="10" xfId="58" applyNumberFormat="1" applyFont="1" applyFill="1" applyBorder="1" applyAlignment="1">
      <alignment horizontal="center" vertical="center" wrapText="1"/>
    </xf>
    <xf numFmtId="0" fontId="6" fillId="0" borderId="10" xfId="0" applyFont="1" applyFill="1" applyBorder="1" applyAlignment="1">
      <alignment/>
    </xf>
    <xf numFmtId="171" fontId="12" fillId="0" borderId="10" xfId="42" applyNumberFormat="1" applyFont="1" applyFill="1" applyBorder="1" applyAlignment="1">
      <alignment/>
    </xf>
    <xf numFmtId="3" fontId="10" fillId="0" borderId="10" xfId="0" applyNumberFormat="1" applyFont="1" applyFill="1" applyBorder="1" applyAlignment="1" applyProtection="1">
      <alignment vertical="center" wrapText="1" shrinkToFit="1"/>
      <protection locked="0"/>
    </xf>
    <xf numFmtId="0" fontId="9" fillId="0" borderId="10" xfId="0" applyFont="1" applyFill="1" applyBorder="1" applyAlignment="1">
      <alignment/>
    </xf>
    <xf numFmtId="0" fontId="6" fillId="0" borderId="10" xfId="0" applyFont="1" applyFill="1" applyBorder="1" applyAlignment="1">
      <alignment wrapText="1"/>
    </xf>
    <xf numFmtId="171" fontId="6" fillId="0" borderId="10" xfId="42" applyNumberFormat="1" applyFont="1" applyFill="1" applyBorder="1" applyAlignment="1">
      <alignment/>
    </xf>
    <xf numFmtId="0" fontId="5" fillId="0" borderId="10" xfId="0" applyFont="1" applyFill="1" applyBorder="1" applyAlignment="1">
      <alignment horizontal="center"/>
    </xf>
    <xf numFmtId="165" fontId="12" fillId="0" borderId="10" xfId="42" applyNumberFormat="1" applyFont="1" applyFill="1" applyBorder="1" applyAlignment="1">
      <alignment vertical="center" wrapText="1"/>
    </xf>
    <xf numFmtId="165" fontId="5" fillId="0" borderId="10" xfId="42" applyNumberFormat="1" applyFont="1" applyFill="1" applyBorder="1" applyAlignment="1">
      <alignment horizontal="center" vertical="center" wrapText="1"/>
    </xf>
    <xf numFmtId="0" fontId="8" fillId="0" borderId="10" xfId="0" applyFont="1" applyFill="1" applyBorder="1" applyAlignment="1">
      <alignment/>
    </xf>
    <xf numFmtId="0" fontId="5" fillId="0" borderId="10" xfId="0" applyFont="1" applyFill="1" applyBorder="1" applyAlignment="1">
      <alignment wrapText="1"/>
    </xf>
    <xf numFmtId="0" fontId="5" fillId="0" borderId="10" xfId="0" applyFont="1" applyFill="1" applyBorder="1" applyAlignment="1">
      <alignment horizontal="right"/>
    </xf>
    <xf numFmtId="0" fontId="11" fillId="0" borderId="10" xfId="0" applyFont="1" applyFill="1" applyBorder="1" applyAlignment="1">
      <alignment horizontal="center" vertical="center" wrapText="1"/>
    </xf>
    <xf numFmtId="165" fontId="11" fillId="0" borderId="10" xfId="0" applyNumberFormat="1" applyFont="1" applyFill="1" applyBorder="1" applyAlignment="1">
      <alignment horizontal="center" vertical="center" wrapText="1"/>
    </xf>
    <xf numFmtId="0" fontId="5" fillId="0" borderId="0" xfId="0" applyFont="1" applyFill="1" applyAlignment="1">
      <alignment horizontal="center"/>
    </xf>
    <xf numFmtId="0" fontId="0" fillId="0" borderId="0" xfId="0" applyFill="1" applyAlignment="1">
      <alignment/>
    </xf>
    <xf numFmtId="171" fontId="1" fillId="0" borderId="0" xfId="0" applyNumberFormat="1" applyFont="1" applyFill="1" applyAlignment="1">
      <alignment/>
    </xf>
    <xf numFmtId="0" fontId="1" fillId="0" borderId="0" xfId="0" applyFont="1" applyFill="1" applyAlignment="1">
      <alignment/>
    </xf>
    <xf numFmtId="0" fontId="7" fillId="0" borderId="10" xfId="0" applyFont="1" applyFill="1" applyBorder="1" applyAlignment="1">
      <alignment horizontal="center" vertical="center" wrapText="1"/>
    </xf>
    <xf numFmtId="10" fontId="5" fillId="0" borderId="10" xfId="58" applyNumberFormat="1" applyFont="1" applyFill="1" applyBorder="1" applyAlignment="1">
      <alignment horizontal="center" vertical="center" wrapText="1"/>
    </xf>
    <xf numFmtId="10" fontId="8" fillId="0" borderId="10" xfId="58" applyNumberFormat="1" applyFont="1" applyFill="1" applyBorder="1" applyAlignment="1">
      <alignment horizontal="center" vertical="center" wrapText="1"/>
    </xf>
    <xf numFmtId="171" fontId="8" fillId="0" borderId="10" xfId="42" applyNumberFormat="1" applyFont="1" applyFill="1" applyBorder="1" applyAlignment="1">
      <alignment horizontal="center"/>
    </xf>
    <xf numFmtId="171" fontId="6" fillId="0" borderId="10" xfId="42" applyNumberFormat="1" applyFont="1" applyFill="1" applyBorder="1" applyAlignment="1">
      <alignment horizontal="center"/>
    </xf>
    <xf numFmtId="0" fontId="2" fillId="0" borderId="0" xfId="0" applyFont="1" applyFill="1" applyAlignment="1">
      <alignment/>
    </xf>
    <xf numFmtId="9" fontId="5" fillId="0" borderId="10" xfId="58" applyFont="1" applyFill="1" applyBorder="1" applyAlignment="1">
      <alignment horizontal="center" vertical="center" wrapText="1"/>
    </xf>
    <xf numFmtId="165" fontId="1" fillId="0" borderId="0" xfId="0" applyNumberFormat="1" applyFont="1" applyFill="1" applyAlignment="1">
      <alignment/>
    </xf>
    <xf numFmtId="0" fontId="5" fillId="0" borderId="0" xfId="0" applyFont="1" applyFill="1" applyAlignment="1">
      <alignment vertical="center" wrapText="1"/>
    </xf>
    <xf numFmtId="0" fontId="6" fillId="0" borderId="0" xfId="0" applyFont="1" applyFill="1" applyAlignment="1">
      <alignment horizontal="center" vertical="center" wrapText="1"/>
    </xf>
    <xf numFmtId="10" fontId="6" fillId="0" borderId="10" xfId="58" applyNumberFormat="1" applyFont="1" applyFill="1" applyBorder="1" applyAlignment="1">
      <alignment horizontal="center" vertical="center" wrapText="1"/>
    </xf>
    <xf numFmtId="0" fontId="13" fillId="0" borderId="10" xfId="0" applyFont="1" applyFill="1" applyBorder="1" applyAlignment="1">
      <alignment/>
    </xf>
    <xf numFmtId="165" fontId="1" fillId="0" borderId="0" xfId="42" applyNumberFormat="1" applyFont="1" applyFill="1" applyAlignment="1">
      <alignment/>
    </xf>
    <xf numFmtId="0" fontId="5" fillId="0" borderId="10" xfId="0" applyFont="1" applyFill="1" applyBorder="1" applyAlignment="1">
      <alignment/>
    </xf>
    <xf numFmtId="0" fontId="8" fillId="0" borderId="10" xfId="0" applyFont="1" applyFill="1" applyBorder="1" applyAlignment="1">
      <alignment horizontal="center"/>
    </xf>
    <xf numFmtId="0" fontId="8" fillId="0" borderId="10" xfId="0" applyFont="1" applyFill="1" applyBorder="1" applyAlignment="1" quotePrefix="1">
      <alignment/>
    </xf>
    <xf numFmtId="0" fontId="6" fillId="0" borderId="10" xfId="0" applyFont="1" applyFill="1" applyBorder="1" applyAlignment="1">
      <alignment/>
    </xf>
    <xf numFmtId="0" fontId="5" fillId="0" borderId="0" xfId="0" applyFont="1" applyFill="1" applyAlignment="1">
      <alignment horizontal="center" vertical="center" wrapText="1"/>
    </xf>
    <xf numFmtId="10" fontId="5" fillId="0" borderId="10" xfId="58" applyNumberFormat="1" applyFont="1" applyFill="1" applyBorder="1" applyAlignment="1">
      <alignment vertical="center" wrapText="1"/>
    </xf>
    <xf numFmtId="9" fontId="5" fillId="0" borderId="10" xfId="58" applyNumberFormat="1" applyFont="1" applyFill="1" applyBorder="1" applyAlignment="1">
      <alignment vertical="center" wrapText="1"/>
    </xf>
    <xf numFmtId="0" fontId="5" fillId="32" borderId="10" xfId="0" applyFont="1" applyFill="1" applyBorder="1" applyAlignment="1">
      <alignment horizontal="center" vertical="center" wrapText="1"/>
    </xf>
    <xf numFmtId="0" fontId="5" fillId="32" borderId="10" xfId="0" applyFont="1" applyFill="1" applyBorder="1" applyAlignment="1">
      <alignment vertical="center" wrapText="1"/>
    </xf>
    <xf numFmtId="171" fontId="6" fillId="32" borderId="10" xfId="0" applyNumberFormat="1" applyFont="1" applyFill="1" applyBorder="1" applyAlignment="1">
      <alignment horizontal="center" vertical="center" wrapText="1"/>
    </xf>
    <xf numFmtId="184" fontId="6" fillId="32" borderId="10" xfId="58" applyNumberFormat="1" applyFont="1" applyFill="1" applyBorder="1" applyAlignment="1">
      <alignment horizontal="center" vertical="center" wrapText="1"/>
    </xf>
    <xf numFmtId="0" fontId="11" fillId="32" borderId="10" xfId="0" applyFont="1" applyFill="1" applyBorder="1" applyAlignment="1">
      <alignment horizontal="center" vertical="center" wrapText="1"/>
    </xf>
    <xf numFmtId="0" fontId="11" fillId="32" borderId="10" xfId="0" applyFont="1" applyFill="1" applyBorder="1" applyAlignment="1">
      <alignment vertical="center" wrapText="1"/>
    </xf>
    <xf numFmtId="165" fontId="11" fillId="32" borderId="10" xfId="0" applyNumberFormat="1" applyFont="1" applyFill="1" applyBorder="1" applyAlignment="1">
      <alignment horizontal="center" vertical="center" wrapText="1"/>
    </xf>
    <xf numFmtId="0" fontId="5" fillId="0" borderId="0" xfId="0" applyFont="1" applyFill="1" applyAlignment="1">
      <alignment vertical="center" wrapText="1"/>
    </xf>
    <xf numFmtId="0" fontId="7" fillId="0" borderId="0" xfId="0" applyFont="1" applyFill="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horizontal="center"/>
    </xf>
    <xf numFmtId="0" fontId="6" fillId="0" borderId="10" xfId="0" applyFont="1" applyFill="1" applyBorder="1" applyAlignment="1">
      <alignment horizontal="center" vertical="center" wrapText="1"/>
    </xf>
    <xf numFmtId="0" fontId="5" fillId="0" borderId="0" xfId="0" applyFont="1" applyFill="1" applyAlignment="1">
      <alignment horizontal="center" vertical="center"/>
    </xf>
    <xf numFmtId="0" fontId="7" fillId="0" borderId="0" xfId="0" applyFont="1" applyFill="1" applyBorder="1" applyAlignment="1">
      <alignment horizontal="right" vertical="center"/>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9" fillId="0" borderId="0" xfId="0" applyFont="1" applyAlignment="1">
      <alignment horizontal="left" wrapText="1"/>
    </xf>
    <xf numFmtId="0" fontId="49" fillId="0" borderId="0" xfId="0" applyFont="1" applyAlignment="1">
      <alignment horizontal="left"/>
    </xf>
    <xf numFmtId="0" fontId="49" fillId="0" borderId="0" xfId="0" applyFont="1" applyAlignment="1">
      <alignment horizontal="left" vertical="center" wrapText="1"/>
    </xf>
    <xf numFmtId="0" fontId="49" fillId="0" borderId="0" xfId="0" applyFont="1" applyAlignment="1">
      <alignment horizontal="left" vertical="center"/>
    </xf>
    <xf numFmtId="0" fontId="8" fillId="0" borderId="0" xfId="0" applyFont="1" applyFill="1" applyAlignment="1">
      <alignment horizontal="center" vertical="center" wrapText="1"/>
    </xf>
    <xf numFmtId="0" fontId="4" fillId="0" borderId="0" xfId="0" applyFont="1" applyAlignment="1">
      <alignment horizontal="center" vertical="center"/>
    </xf>
    <xf numFmtId="0" fontId="6" fillId="0" borderId="0" xfId="0" applyFont="1" applyFill="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66"/>
  <sheetViews>
    <sheetView zoomScalePageLayoutView="0" workbookViewId="0" topLeftCell="A1">
      <selection activeCell="H12" sqref="H12"/>
    </sheetView>
  </sheetViews>
  <sheetFormatPr defaultColWidth="9.00390625" defaultRowHeight="15.75"/>
  <cols>
    <col min="1" max="1" width="5.125" style="4" customWidth="1"/>
    <col min="2" max="2" width="28.00390625" style="4" customWidth="1"/>
    <col min="3" max="3" width="15.125" style="4" customWidth="1"/>
    <col min="4" max="4" width="14.625" style="4" customWidth="1"/>
    <col min="5" max="5" width="13.125" style="4" customWidth="1"/>
    <col min="6" max="6" width="13.875" style="30" customWidth="1"/>
    <col min="7" max="7" width="21.375" style="31" customWidth="1"/>
    <col min="8" max="8" width="14.375" style="31" bestFit="1" customWidth="1"/>
    <col min="9" max="16384" width="9.00390625" style="31" customWidth="1"/>
  </cols>
  <sheetData>
    <row r="1" spans="1:6" ht="22.5" customHeight="1">
      <c r="A1" s="75" t="s">
        <v>117</v>
      </c>
      <c r="B1" s="75"/>
      <c r="C1" s="75"/>
      <c r="D1" s="75"/>
      <c r="E1" s="75"/>
      <c r="F1" s="75"/>
    </row>
    <row r="2" spans="1:6" ht="21.75" customHeight="1">
      <c r="A2" s="63" t="s">
        <v>129</v>
      </c>
      <c r="B2" s="63"/>
      <c r="C2" s="63" t="s">
        <v>118</v>
      </c>
      <c r="D2" s="63"/>
      <c r="E2" s="63"/>
      <c r="F2" s="63"/>
    </row>
    <row r="3" spans="1:6" ht="21.75" customHeight="1">
      <c r="A3" s="63" t="s">
        <v>92</v>
      </c>
      <c r="B3" s="63"/>
      <c r="C3" s="74" t="s">
        <v>123</v>
      </c>
      <c r="D3" s="63"/>
      <c r="E3" s="63"/>
      <c r="F3" s="63"/>
    </row>
    <row r="4" spans="1:6" ht="21.75" customHeight="1">
      <c r="A4" s="43"/>
      <c r="B4" s="43"/>
      <c r="C4" s="62" t="s">
        <v>132</v>
      </c>
      <c r="D4" s="62"/>
      <c r="E4" s="62"/>
      <c r="F4" s="62"/>
    </row>
    <row r="5" spans="1:6" ht="27.75" customHeight="1">
      <c r="A5" s="63" t="s">
        <v>143</v>
      </c>
      <c r="B5" s="76"/>
      <c r="C5" s="76"/>
      <c r="D5" s="76"/>
      <c r="E5" s="76"/>
      <c r="F5" s="76"/>
    </row>
    <row r="6" spans="1:6" ht="15.75">
      <c r="A6" s="66" t="s">
        <v>21</v>
      </c>
      <c r="B6" s="66"/>
      <c r="C6" s="66"/>
      <c r="D6" s="66"/>
      <c r="E6" s="66"/>
      <c r="F6" s="66"/>
    </row>
    <row r="7" spans="1:6" ht="39.75" customHeight="1">
      <c r="A7" s="70" t="s">
        <v>121</v>
      </c>
      <c r="B7" s="71"/>
      <c r="C7" s="71"/>
      <c r="D7" s="71"/>
      <c r="E7" s="71"/>
      <c r="F7" s="71"/>
    </row>
    <row r="8" spans="1:6" ht="68.25" customHeight="1">
      <c r="A8" s="72" t="s">
        <v>122</v>
      </c>
      <c r="B8" s="73"/>
      <c r="C8" s="73"/>
      <c r="D8" s="73"/>
      <c r="E8" s="73"/>
      <c r="F8" s="73"/>
    </row>
    <row r="9" spans="1:6" ht="24" customHeight="1">
      <c r="A9" s="70" t="s">
        <v>128</v>
      </c>
      <c r="B9" s="70"/>
      <c r="C9" s="70"/>
      <c r="D9" s="70"/>
      <c r="E9" s="70"/>
      <c r="F9" s="70"/>
    </row>
    <row r="10" spans="1:6" ht="15.75">
      <c r="A10" s="67" t="s">
        <v>90</v>
      </c>
      <c r="B10" s="67"/>
      <c r="C10" s="67"/>
      <c r="D10" s="67"/>
      <c r="E10" s="67"/>
      <c r="F10" s="67"/>
    </row>
    <row r="11" spans="1:6" ht="15.75" customHeight="1">
      <c r="A11" s="65" t="s">
        <v>1</v>
      </c>
      <c r="B11" s="65" t="s">
        <v>2</v>
      </c>
      <c r="C11" s="65" t="s">
        <v>22</v>
      </c>
      <c r="D11" s="65" t="s">
        <v>138</v>
      </c>
      <c r="E11" s="65" t="s">
        <v>119</v>
      </c>
      <c r="F11" s="68" t="s">
        <v>120</v>
      </c>
    </row>
    <row r="12" spans="1:6" ht="54" customHeight="1">
      <c r="A12" s="65"/>
      <c r="B12" s="65"/>
      <c r="C12" s="65"/>
      <c r="D12" s="65"/>
      <c r="E12" s="65"/>
      <c r="F12" s="69"/>
    </row>
    <row r="13" spans="1:6" ht="22.5" customHeight="1" hidden="1">
      <c r="A13" s="5">
        <v>1</v>
      </c>
      <c r="B13" s="6" t="s">
        <v>7</v>
      </c>
      <c r="C13" s="5"/>
      <c r="D13" s="5"/>
      <c r="E13" s="5"/>
      <c r="F13" s="5"/>
    </row>
    <row r="14" spans="1:6" ht="22.5" customHeight="1" hidden="1">
      <c r="A14" s="5">
        <v>1.1</v>
      </c>
      <c r="B14" s="6" t="s">
        <v>8</v>
      </c>
      <c r="C14" s="5"/>
      <c r="D14" s="5"/>
      <c r="E14" s="5"/>
      <c r="F14" s="5"/>
    </row>
    <row r="15" spans="1:6" ht="22.5" customHeight="1" hidden="1">
      <c r="A15" s="5"/>
      <c r="B15" s="6" t="s">
        <v>9</v>
      </c>
      <c r="C15" s="5"/>
      <c r="D15" s="5"/>
      <c r="E15" s="5"/>
      <c r="F15" s="5"/>
    </row>
    <row r="16" spans="1:6" ht="22.5" customHeight="1" hidden="1">
      <c r="A16" s="5"/>
      <c r="B16" s="6" t="s">
        <v>10</v>
      </c>
      <c r="C16" s="5"/>
      <c r="D16" s="5"/>
      <c r="E16" s="5"/>
      <c r="F16" s="5"/>
    </row>
    <row r="17" spans="1:6" ht="22.5" customHeight="1" hidden="1">
      <c r="A17" s="5"/>
      <c r="B17" s="6" t="s">
        <v>23</v>
      </c>
      <c r="C17" s="5"/>
      <c r="D17" s="5"/>
      <c r="E17" s="5"/>
      <c r="F17" s="5"/>
    </row>
    <row r="18" spans="1:6" ht="22.5" customHeight="1" hidden="1">
      <c r="A18" s="5">
        <v>1.2</v>
      </c>
      <c r="B18" s="6" t="s">
        <v>11</v>
      </c>
      <c r="C18" s="5"/>
      <c r="D18" s="5"/>
      <c r="E18" s="5"/>
      <c r="F18" s="5"/>
    </row>
    <row r="19" spans="1:6" ht="22.5" customHeight="1" hidden="1">
      <c r="A19" s="5"/>
      <c r="B19" s="6" t="s">
        <v>12</v>
      </c>
      <c r="C19" s="5"/>
      <c r="D19" s="5"/>
      <c r="E19" s="5"/>
      <c r="F19" s="5"/>
    </row>
    <row r="20" spans="1:6" ht="22.5" customHeight="1" hidden="1">
      <c r="A20" s="5"/>
      <c r="B20" s="6" t="s">
        <v>13</v>
      </c>
      <c r="C20" s="5"/>
      <c r="D20" s="5"/>
      <c r="E20" s="5"/>
      <c r="F20" s="5"/>
    </row>
    <row r="21" spans="1:6" ht="22.5" customHeight="1" hidden="1">
      <c r="A21" s="5"/>
      <c r="B21" s="6" t="s">
        <v>23</v>
      </c>
      <c r="C21" s="5"/>
      <c r="D21" s="5"/>
      <c r="E21" s="5"/>
      <c r="F21" s="5"/>
    </row>
    <row r="22" spans="1:6" ht="22.5" customHeight="1" hidden="1">
      <c r="A22" s="5">
        <v>2</v>
      </c>
      <c r="B22" s="6" t="s">
        <v>14</v>
      </c>
      <c r="C22" s="5"/>
      <c r="D22" s="5"/>
      <c r="E22" s="5"/>
      <c r="F22" s="5"/>
    </row>
    <row r="23" spans="1:6" ht="22.5" customHeight="1" hidden="1">
      <c r="A23" s="5">
        <v>2.1</v>
      </c>
      <c r="B23" s="6" t="s">
        <v>24</v>
      </c>
      <c r="C23" s="5"/>
      <c r="D23" s="5"/>
      <c r="E23" s="5"/>
      <c r="F23" s="5"/>
    </row>
    <row r="24" spans="1:6" ht="22.5" customHeight="1" hidden="1">
      <c r="A24" s="5" t="s">
        <v>15</v>
      </c>
      <c r="B24" s="6" t="s">
        <v>16</v>
      </c>
      <c r="C24" s="5"/>
      <c r="D24" s="5"/>
      <c r="E24" s="5"/>
      <c r="F24" s="5"/>
    </row>
    <row r="25" spans="1:6" ht="22.5" customHeight="1" hidden="1">
      <c r="A25" s="5" t="s">
        <v>17</v>
      </c>
      <c r="B25" s="6" t="s">
        <v>5</v>
      </c>
      <c r="C25" s="5"/>
      <c r="D25" s="5"/>
      <c r="E25" s="5"/>
      <c r="F25" s="5"/>
    </row>
    <row r="26" spans="1:6" ht="22.5" customHeight="1" hidden="1">
      <c r="A26" s="5">
        <v>2.2</v>
      </c>
      <c r="B26" s="6" t="s">
        <v>3</v>
      </c>
      <c r="C26" s="5"/>
      <c r="D26" s="5"/>
      <c r="E26" s="5"/>
      <c r="F26" s="5"/>
    </row>
    <row r="27" spans="1:6" ht="22.5" customHeight="1" hidden="1">
      <c r="A27" s="5" t="s">
        <v>15</v>
      </c>
      <c r="B27" s="6" t="s">
        <v>18</v>
      </c>
      <c r="C27" s="5"/>
      <c r="D27" s="5"/>
      <c r="E27" s="5"/>
      <c r="F27" s="5"/>
    </row>
    <row r="28" spans="1:6" ht="22.5" customHeight="1" hidden="1">
      <c r="A28" s="5" t="s">
        <v>17</v>
      </c>
      <c r="B28" s="6" t="s">
        <v>4</v>
      </c>
      <c r="C28" s="5"/>
      <c r="D28" s="5"/>
      <c r="E28" s="5"/>
      <c r="F28" s="5"/>
    </row>
    <row r="29" spans="1:6" ht="22.5" customHeight="1" hidden="1">
      <c r="A29" s="5">
        <v>3</v>
      </c>
      <c r="B29" s="6" t="s">
        <v>19</v>
      </c>
      <c r="C29" s="5"/>
      <c r="D29" s="5"/>
      <c r="E29" s="5"/>
      <c r="F29" s="5"/>
    </row>
    <row r="30" spans="1:6" ht="22.5" customHeight="1" hidden="1">
      <c r="A30" s="5">
        <v>3.1</v>
      </c>
      <c r="B30" s="6" t="s">
        <v>8</v>
      </c>
      <c r="C30" s="5"/>
      <c r="D30" s="5"/>
      <c r="E30" s="5"/>
      <c r="F30" s="5"/>
    </row>
    <row r="31" spans="1:6" ht="22.5" customHeight="1" hidden="1">
      <c r="A31" s="5"/>
      <c r="B31" s="6" t="s">
        <v>9</v>
      </c>
      <c r="C31" s="5"/>
      <c r="D31" s="5"/>
      <c r="E31" s="5"/>
      <c r="F31" s="5"/>
    </row>
    <row r="32" spans="1:6" ht="22.5" customHeight="1" hidden="1">
      <c r="A32" s="5"/>
      <c r="B32" s="6" t="s">
        <v>10</v>
      </c>
      <c r="C32" s="5"/>
      <c r="D32" s="5"/>
      <c r="E32" s="5"/>
      <c r="F32" s="5"/>
    </row>
    <row r="33" spans="1:6" ht="22.5" customHeight="1" hidden="1">
      <c r="A33" s="5"/>
      <c r="B33" s="6" t="s">
        <v>23</v>
      </c>
      <c r="C33" s="5"/>
      <c r="D33" s="5"/>
      <c r="E33" s="5"/>
      <c r="F33" s="5"/>
    </row>
    <row r="34" spans="1:6" ht="22.5" customHeight="1" hidden="1">
      <c r="A34" s="5">
        <v>3.2</v>
      </c>
      <c r="B34" s="6" t="s">
        <v>11</v>
      </c>
      <c r="C34" s="5"/>
      <c r="D34" s="5"/>
      <c r="E34" s="5"/>
      <c r="F34" s="5"/>
    </row>
    <row r="35" spans="1:6" ht="22.5" customHeight="1" hidden="1">
      <c r="A35" s="5"/>
      <c r="B35" s="6" t="s">
        <v>12</v>
      </c>
      <c r="C35" s="5"/>
      <c r="D35" s="5"/>
      <c r="E35" s="5"/>
      <c r="F35" s="5"/>
    </row>
    <row r="36" spans="1:6" ht="22.5" customHeight="1" hidden="1">
      <c r="A36" s="5"/>
      <c r="B36" s="6" t="s">
        <v>13</v>
      </c>
      <c r="C36" s="5"/>
      <c r="D36" s="5"/>
      <c r="E36" s="5"/>
      <c r="F36" s="5"/>
    </row>
    <row r="37" spans="1:6" ht="22.5" customHeight="1" hidden="1">
      <c r="A37" s="5"/>
      <c r="B37" s="6" t="s">
        <v>23</v>
      </c>
      <c r="C37" s="5"/>
      <c r="D37" s="5"/>
      <c r="E37" s="5"/>
      <c r="F37" s="5"/>
    </row>
    <row r="38" spans="1:8" s="33" customFormat="1" ht="22.5" customHeight="1">
      <c r="A38" s="5" t="s">
        <v>0</v>
      </c>
      <c r="B38" s="6" t="s">
        <v>20</v>
      </c>
      <c r="C38" s="7">
        <f>C39</f>
        <v>4603156000</v>
      </c>
      <c r="D38" s="7">
        <f>D39</f>
        <v>1092781664.25</v>
      </c>
      <c r="E38" s="7">
        <f>E39</f>
        <v>0</v>
      </c>
      <c r="F38" s="5"/>
      <c r="G38" s="32"/>
      <c r="H38" s="32"/>
    </row>
    <row r="39" spans="1:7" s="33" customFormat="1" ht="36" customHeight="1">
      <c r="A39" s="5">
        <v>1</v>
      </c>
      <c r="B39" s="6" t="s">
        <v>6</v>
      </c>
      <c r="C39" s="7">
        <f>C40+C113+C142</f>
        <v>4603156000</v>
      </c>
      <c r="D39" s="7">
        <f>D40+D113+D142</f>
        <v>1092781664.25</v>
      </c>
      <c r="E39" s="9"/>
      <c r="F39" s="34"/>
      <c r="G39" s="32"/>
    </row>
    <row r="40" spans="1:8" s="33" customFormat="1" ht="22.5" customHeight="1">
      <c r="A40" s="54">
        <v>1.1</v>
      </c>
      <c r="B40" s="55" t="s">
        <v>18</v>
      </c>
      <c r="C40" s="56">
        <f>C41+C44+C51+C54+C59+C61+C65+C77+C80+C86+C89+C96+C107+C72</f>
        <v>2922690658</v>
      </c>
      <c r="D40" s="56">
        <f>D41+D44+D51+D54+D59+D61+D65+D77+D80+D86+D89+D96+D107+D72</f>
        <v>720033764.5</v>
      </c>
      <c r="E40" s="57"/>
      <c r="F40" s="54"/>
      <c r="G40" s="46"/>
      <c r="H40" s="32"/>
    </row>
    <row r="41" spans="1:6" s="33" customFormat="1" ht="22.5" customHeight="1">
      <c r="A41" s="10">
        <v>6000</v>
      </c>
      <c r="B41" s="10" t="s">
        <v>31</v>
      </c>
      <c r="C41" s="11">
        <f>SUM(C42:C43)</f>
        <v>1423866000</v>
      </c>
      <c r="D41" s="11">
        <f>SUM(D42:D43)</f>
        <v>355966500</v>
      </c>
      <c r="E41" s="12"/>
      <c r="F41" s="12"/>
    </row>
    <row r="42" spans="1:6" s="33" customFormat="1" ht="22.5" customHeight="1">
      <c r="A42" s="1">
        <v>6001</v>
      </c>
      <c r="B42" s="1" t="s">
        <v>26</v>
      </c>
      <c r="C42" s="13">
        <v>1117314000</v>
      </c>
      <c r="D42" s="18">
        <f>C42/4</f>
        <v>279328500</v>
      </c>
      <c r="E42" s="14">
        <f>(D42/C42)</f>
        <v>0.25</v>
      </c>
      <c r="F42" s="35">
        <v>0.23</v>
      </c>
    </row>
    <row r="43" spans="1:6" s="33" customFormat="1" ht="22.5" customHeight="1">
      <c r="A43" s="1">
        <v>6051</v>
      </c>
      <c r="B43" s="1" t="s">
        <v>133</v>
      </c>
      <c r="C43" s="13">
        <v>306552000</v>
      </c>
      <c r="D43" s="18">
        <f>C43/4</f>
        <v>76638000</v>
      </c>
      <c r="E43" s="14">
        <f>(D43/C43)</f>
        <v>0.25</v>
      </c>
      <c r="F43" s="35">
        <v>0.28</v>
      </c>
    </row>
    <row r="44" spans="1:6" s="33" customFormat="1" ht="22.5" customHeight="1">
      <c r="A44" s="10">
        <v>6100</v>
      </c>
      <c r="B44" s="10" t="s">
        <v>32</v>
      </c>
      <c r="C44" s="11">
        <f>SUM(C45:C50)</f>
        <v>593780661</v>
      </c>
      <c r="D44" s="11">
        <f>SUM(D45:D50)</f>
        <v>148445165.25</v>
      </c>
      <c r="E44" s="11"/>
      <c r="F44" s="36"/>
    </row>
    <row r="45" spans="1:6" s="33" customFormat="1" ht="22.5" customHeight="1">
      <c r="A45" s="1">
        <v>6101</v>
      </c>
      <c r="B45" s="1" t="s">
        <v>28</v>
      </c>
      <c r="C45" s="13">
        <v>24684000</v>
      </c>
      <c r="D45" s="18">
        <f aca="true" t="shared" si="0" ref="D45:D50">C45/4</f>
        <v>6171000</v>
      </c>
      <c r="E45" s="14">
        <f aca="true" t="shared" si="1" ref="E45:E50">(D45/C45)</f>
        <v>0.25</v>
      </c>
      <c r="F45" s="35">
        <v>0.24</v>
      </c>
    </row>
    <row r="46" spans="1:6" s="33" customFormat="1" ht="22.5" customHeight="1">
      <c r="A46" s="1">
        <v>6102</v>
      </c>
      <c r="B46" s="1" t="s">
        <v>91</v>
      </c>
      <c r="D46" s="18"/>
      <c r="E46" s="13"/>
      <c r="F46" s="35"/>
    </row>
    <row r="47" spans="1:6" s="33" customFormat="1" ht="22.5" customHeight="1">
      <c r="A47" s="1">
        <v>6112</v>
      </c>
      <c r="B47" s="1" t="s">
        <v>29</v>
      </c>
      <c r="C47" s="13">
        <v>326557445</v>
      </c>
      <c r="D47" s="18">
        <f t="shared" si="0"/>
        <v>81639361.25</v>
      </c>
      <c r="E47" s="14">
        <f t="shared" si="1"/>
        <v>0.25</v>
      </c>
      <c r="F47" s="35">
        <v>0.23</v>
      </c>
    </row>
    <row r="48" spans="1:6" s="33" customFormat="1" ht="22.5" customHeight="1">
      <c r="A48" s="1">
        <v>6113</v>
      </c>
      <c r="B48" s="1" t="s">
        <v>30</v>
      </c>
      <c r="C48" s="13">
        <v>2904000</v>
      </c>
      <c r="D48" s="18">
        <f t="shared" si="0"/>
        <v>726000</v>
      </c>
      <c r="E48" s="14">
        <f t="shared" si="1"/>
        <v>0.25</v>
      </c>
      <c r="F48" s="35">
        <v>0.24</v>
      </c>
    </row>
    <row r="49" spans="1:6" s="33" customFormat="1" ht="22.5" customHeight="1">
      <c r="A49" s="1">
        <v>6115</v>
      </c>
      <c r="B49" s="1" t="s">
        <v>106</v>
      </c>
      <c r="C49" s="13">
        <v>227844620</v>
      </c>
      <c r="D49" s="18">
        <f t="shared" si="0"/>
        <v>56961155</v>
      </c>
      <c r="E49" s="14">
        <f t="shared" si="1"/>
        <v>0.25</v>
      </c>
      <c r="F49" s="35">
        <v>0.25</v>
      </c>
    </row>
    <row r="50" spans="1:6" s="33" customFormat="1" ht="22.5" customHeight="1">
      <c r="A50" s="1">
        <v>6116</v>
      </c>
      <c r="B50" s="1" t="s">
        <v>114</v>
      </c>
      <c r="C50" s="13">
        <v>11790596</v>
      </c>
      <c r="D50" s="18">
        <f t="shared" si="0"/>
        <v>2947649</v>
      </c>
      <c r="E50" s="14">
        <f t="shared" si="1"/>
        <v>0.25</v>
      </c>
      <c r="F50" s="35">
        <v>0.25</v>
      </c>
    </row>
    <row r="51" spans="1:6" s="33" customFormat="1" ht="22.5" customHeight="1">
      <c r="A51" s="10">
        <v>6250</v>
      </c>
      <c r="B51" s="10" t="s">
        <v>33</v>
      </c>
      <c r="C51" s="11">
        <f>SUM(C52:C53)</f>
        <v>2352000</v>
      </c>
      <c r="D51" s="11">
        <f>SUM(D52:D53)</f>
        <v>588000</v>
      </c>
      <c r="E51" s="11"/>
      <c r="F51" s="37"/>
    </row>
    <row r="52" spans="1:6" s="33" customFormat="1" ht="22.5" customHeight="1">
      <c r="A52" s="19">
        <v>6253</v>
      </c>
      <c r="B52" s="19" t="s">
        <v>34</v>
      </c>
      <c r="C52" s="13"/>
      <c r="D52" s="13"/>
      <c r="E52" s="14"/>
      <c r="F52" s="5"/>
    </row>
    <row r="53" spans="1:6" s="33" customFormat="1" ht="22.5" customHeight="1">
      <c r="A53" s="1">
        <v>6299</v>
      </c>
      <c r="B53" s="1" t="s">
        <v>35</v>
      </c>
      <c r="C53" s="13">
        <v>2352000</v>
      </c>
      <c r="D53" s="13">
        <f>C53/4</f>
        <v>588000</v>
      </c>
      <c r="E53" s="14">
        <f aca="true" t="shared" si="2" ref="E53:E58">(D53/C53)</f>
        <v>0.25</v>
      </c>
      <c r="F53" s="5"/>
    </row>
    <row r="54" spans="1:6" s="33" customFormat="1" ht="22.5" customHeight="1">
      <c r="A54" s="10">
        <v>6300</v>
      </c>
      <c r="B54" s="10" t="s">
        <v>36</v>
      </c>
      <c r="C54" s="11">
        <f>SUM(C55:C58)</f>
        <v>396723997</v>
      </c>
      <c r="D54" s="11">
        <f>SUM(D55:D58)</f>
        <v>99180999.25</v>
      </c>
      <c r="E54" s="12"/>
      <c r="F54" s="12"/>
    </row>
    <row r="55" spans="1:6" s="33" customFormat="1" ht="22.5" customHeight="1">
      <c r="A55" s="1">
        <v>6301</v>
      </c>
      <c r="B55" s="1" t="s">
        <v>37</v>
      </c>
      <c r="C55" s="13">
        <v>295432885</v>
      </c>
      <c r="D55" s="13">
        <f>C55/4</f>
        <v>73858221.25</v>
      </c>
      <c r="E55" s="14">
        <f t="shared" si="2"/>
        <v>0.25</v>
      </c>
      <c r="F55" s="35">
        <v>0.24</v>
      </c>
    </row>
    <row r="56" spans="1:6" s="33" customFormat="1" ht="22.5" customHeight="1">
      <c r="A56" s="1">
        <v>6302</v>
      </c>
      <c r="B56" s="1" t="s">
        <v>38</v>
      </c>
      <c r="C56" s="13">
        <v>50645556</v>
      </c>
      <c r="D56" s="13">
        <f>C56/4</f>
        <v>12661389</v>
      </c>
      <c r="E56" s="14">
        <f t="shared" si="2"/>
        <v>0.25</v>
      </c>
      <c r="F56" s="35">
        <v>0.23</v>
      </c>
    </row>
    <row r="57" spans="1:6" s="33" customFormat="1" ht="22.5" customHeight="1">
      <c r="A57" s="1">
        <v>6303</v>
      </c>
      <c r="B57" s="1" t="s">
        <v>39</v>
      </c>
      <c r="C57" s="13">
        <v>33763704</v>
      </c>
      <c r="D57" s="13">
        <f>C57/4</f>
        <v>8440926</v>
      </c>
      <c r="E57" s="14">
        <f t="shared" si="2"/>
        <v>0.25</v>
      </c>
      <c r="F57" s="35">
        <v>0.23</v>
      </c>
    </row>
    <row r="58" spans="1:6" s="33" customFormat="1" ht="22.5" customHeight="1">
      <c r="A58" s="1">
        <v>6304</v>
      </c>
      <c r="B58" s="1" t="s">
        <v>40</v>
      </c>
      <c r="C58" s="13">
        <v>16881852</v>
      </c>
      <c r="D58" s="13">
        <f>C58/4</f>
        <v>4220463</v>
      </c>
      <c r="E58" s="14">
        <f t="shared" si="2"/>
        <v>0.25</v>
      </c>
      <c r="F58" s="35">
        <v>0.23</v>
      </c>
    </row>
    <row r="59" spans="1:6" s="39" customFormat="1" ht="36" customHeight="1">
      <c r="A59" s="16">
        <v>6051</v>
      </c>
      <c r="B59" s="20" t="s">
        <v>77</v>
      </c>
      <c r="C59" s="17">
        <f>C60</f>
        <v>65504400</v>
      </c>
      <c r="D59" s="17">
        <f>D60</f>
        <v>16376100</v>
      </c>
      <c r="E59" s="21">
        <f>E60</f>
        <v>0</v>
      </c>
      <c r="F59" s="38"/>
    </row>
    <row r="60" spans="1:6" s="33" customFormat="1" ht="22.5" customHeight="1">
      <c r="A60" s="22">
        <v>6051</v>
      </c>
      <c r="B60" s="1" t="s">
        <v>134</v>
      </c>
      <c r="C60" s="13">
        <v>65504400</v>
      </c>
      <c r="D60" s="13">
        <f>C60/4</f>
        <v>16376100</v>
      </c>
      <c r="E60" s="14"/>
      <c r="F60" s="35"/>
    </row>
    <row r="61" spans="1:6" s="33" customFormat="1" ht="22.5" customHeight="1">
      <c r="A61" s="10">
        <v>6500</v>
      </c>
      <c r="B61" s="10" t="s">
        <v>41</v>
      </c>
      <c r="C61" s="23">
        <f>SUM(C62:C64)</f>
        <v>66000000</v>
      </c>
      <c r="D61" s="23">
        <f>SUM(D62:D64)</f>
        <v>16500000</v>
      </c>
      <c r="E61" s="12"/>
      <c r="F61" s="12"/>
    </row>
    <row r="62" spans="1:6" s="33" customFormat="1" ht="22.5" customHeight="1">
      <c r="A62" s="1">
        <v>6501</v>
      </c>
      <c r="B62" s="1" t="s">
        <v>42</v>
      </c>
      <c r="C62" s="24">
        <v>60000000</v>
      </c>
      <c r="D62" s="13">
        <f>C62/4</f>
        <v>15000000</v>
      </c>
      <c r="E62" s="14">
        <f aca="true" t="shared" si="3" ref="E62:E71">(D62/C62)</f>
        <v>0.25</v>
      </c>
      <c r="F62" s="35">
        <v>0.25</v>
      </c>
    </row>
    <row r="63" spans="1:6" s="33" customFormat="1" ht="22.5" customHeight="1">
      <c r="A63" s="1">
        <v>6502</v>
      </c>
      <c r="B63" s="1" t="s">
        <v>43</v>
      </c>
      <c r="C63" s="24">
        <v>0</v>
      </c>
      <c r="D63" s="13">
        <f>C63/4</f>
        <v>0</v>
      </c>
      <c r="E63" s="14" t="e">
        <f t="shared" si="3"/>
        <v>#DIV/0!</v>
      </c>
      <c r="F63" s="35">
        <v>0.22</v>
      </c>
    </row>
    <row r="64" spans="1:6" s="33" customFormat="1" ht="22.5" customHeight="1">
      <c r="A64" s="1">
        <v>6504</v>
      </c>
      <c r="B64" s="1" t="s">
        <v>44</v>
      </c>
      <c r="C64" s="24">
        <v>6000000</v>
      </c>
      <c r="D64" s="13">
        <f>C64/4</f>
        <v>1500000</v>
      </c>
      <c r="E64" s="14">
        <f t="shared" si="3"/>
        <v>0.25</v>
      </c>
      <c r="F64" s="35"/>
    </row>
    <row r="65" spans="1:6" s="33" customFormat="1" ht="22.5" customHeight="1">
      <c r="A65" s="10">
        <v>6550</v>
      </c>
      <c r="B65" s="10" t="s">
        <v>45</v>
      </c>
      <c r="C65" s="3">
        <f>SUM(C66:C71)</f>
        <v>59577159</v>
      </c>
      <c r="D65" s="3">
        <f>SUM(D66:D69)</f>
        <v>11750000</v>
      </c>
      <c r="E65" s="12"/>
      <c r="F65" s="12"/>
    </row>
    <row r="66" spans="1:6" s="33" customFormat="1" ht="22.5" customHeight="1">
      <c r="A66" s="1">
        <v>6551</v>
      </c>
      <c r="B66" s="1" t="s">
        <v>46</v>
      </c>
      <c r="C66" s="24">
        <v>24000000</v>
      </c>
      <c r="D66" s="13">
        <f aca="true" t="shared" si="4" ref="D66:D76">C66/4</f>
        <v>6000000</v>
      </c>
      <c r="E66" s="14">
        <f t="shared" si="3"/>
        <v>0.25</v>
      </c>
      <c r="F66" s="35">
        <v>0.17</v>
      </c>
    </row>
    <row r="67" spans="1:6" s="33" customFormat="1" ht="22.5" customHeight="1">
      <c r="A67" s="1">
        <v>6552</v>
      </c>
      <c r="B67" s="1" t="s">
        <v>47</v>
      </c>
      <c r="C67" s="24">
        <v>12000000</v>
      </c>
      <c r="D67" s="13">
        <f t="shared" si="4"/>
        <v>3000000</v>
      </c>
      <c r="E67" s="14">
        <f t="shared" si="3"/>
        <v>0.25</v>
      </c>
      <c r="F67" s="35">
        <v>0.01</v>
      </c>
    </row>
    <row r="68" spans="1:6" s="33" customFormat="1" ht="22.5" customHeight="1">
      <c r="A68" s="1">
        <v>6559</v>
      </c>
      <c r="B68" s="1" t="s">
        <v>48</v>
      </c>
      <c r="C68" s="24">
        <v>3000000</v>
      </c>
      <c r="D68" s="13">
        <f t="shared" si="4"/>
        <v>750000</v>
      </c>
      <c r="E68" s="14">
        <f t="shared" si="3"/>
        <v>0.25</v>
      </c>
      <c r="F68" s="52">
        <v>0.06</v>
      </c>
    </row>
    <row r="69" spans="1:6" s="33" customFormat="1" ht="22.5" customHeight="1">
      <c r="A69" s="1">
        <v>6559</v>
      </c>
      <c r="B69" s="1" t="s">
        <v>93</v>
      </c>
      <c r="C69" s="24">
        <v>8000000</v>
      </c>
      <c r="D69" s="13">
        <f t="shared" si="4"/>
        <v>2000000</v>
      </c>
      <c r="E69" s="14">
        <f t="shared" si="3"/>
        <v>0.25</v>
      </c>
      <c r="F69" s="52"/>
    </row>
    <row r="70" spans="1:6" s="33" customFormat="1" ht="22.5" customHeight="1">
      <c r="A70" s="1">
        <v>6559</v>
      </c>
      <c r="B70" s="1" t="s">
        <v>125</v>
      </c>
      <c r="C70" s="24">
        <v>6000000</v>
      </c>
      <c r="D70" s="13">
        <f t="shared" si="4"/>
        <v>1500000</v>
      </c>
      <c r="E70" s="14">
        <f t="shared" si="3"/>
        <v>0.25</v>
      </c>
      <c r="F70" s="52"/>
    </row>
    <row r="71" spans="1:6" s="33" customFormat="1" ht="22.5" customHeight="1">
      <c r="A71" s="1">
        <v>6559</v>
      </c>
      <c r="B71" s="1" t="s">
        <v>126</v>
      </c>
      <c r="C71" s="24">
        <v>6577159</v>
      </c>
      <c r="D71" s="13">
        <f t="shared" si="4"/>
        <v>1644289.75</v>
      </c>
      <c r="E71" s="14">
        <f t="shared" si="3"/>
        <v>0.25</v>
      </c>
      <c r="F71" s="52"/>
    </row>
    <row r="72" spans="1:6" s="33" customFormat="1" ht="22.5" customHeight="1">
      <c r="A72" s="10">
        <v>6600</v>
      </c>
      <c r="B72" s="10" t="s">
        <v>49</v>
      </c>
      <c r="C72" s="3">
        <f>SUM(C73:C76)</f>
        <v>24000000</v>
      </c>
      <c r="D72" s="3">
        <f>SUM(D73:D76)</f>
        <v>6000000</v>
      </c>
      <c r="E72" s="12"/>
      <c r="F72" s="12"/>
    </row>
    <row r="73" spans="1:6" s="33" customFormat="1" ht="22.5" customHeight="1">
      <c r="A73" s="1">
        <v>6601</v>
      </c>
      <c r="B73" s="1" t="s">
        <v>50</v>
      </c>
      <c r="C73" s="24">
        <v>12000000</v>
      </c>
      <c r="D73" s="13">
        <f t="shared" si="4"/>
        <v>3000000</v>
      </c>
      <c r="E73" s="14">
        <f aca="true" t="shared" si="5" ref="E73:E88">(D73/C73)</f>
        <v>0.25</v>
      </c>
      <c r="F73" s="35">
        <v>0.18</v>
      </c>
    </row>
    <row r="74" spans="1:6" s="33" customFormat="1" ht="22.5" customHeight="1">
      <c r="A74" s="1">
        <v>6605</v>
      </c>
      <c r="B74" s="1" t="s">
        <v>52</v>
      </c>
      <c r="C74" s="24">
        <v>6600000</v>
      </c>
      <c r="D74" s="13">
        <f t="shared" si="4"/>
        <v>1650000</v>
      </c>
      <c r="E74" s="14">
        <f t="shared" si="5"/>
        <v>0.25</v>
      </c>
      <c r="F74" s="35">
        <v>0.12</v>
      </c>
    </row>
    <row r="75" spans="1:6" s="33" customFormat="1" ht="22.5" customHeight="1">
      <c r="A75" s="1">
        <v>6608</v>
      </c>
      <c r="B75" s="1" t="s">
        <v>51</v>
      </c>
      <c r="C75" s="24">
        <v>0</v>
      </c>
      <c r="D75" s="13">
        <f t="shared" si="4"/>
        <v>0</v>
      </c>
      <c r="E75" s="14" t="e">
        <f t="shared" si="5"/>
        <v>#DIV/0!</v>
      </c>
      <c r="F75" s="35">
        <v>0.08</v>
      </c>
    </row>
    <row r="76" spans="1:6" s="33" customFormat="1" ht="22.5" customHeight="1">
      <c r="A76" s="1">
        <v>6618</v>
      </c>
      <c r="B76" s="1" t="s">
        <v>94</v>
      </c>
      <c r="C76" s="24">
        <v>5400000</v>
      </c>
      <c r="D76" s="13">
        <f t="shared" si="4"/>
        <v>1350000</v>
      </c>
      <c r="E76" s="14">
        <f t="shared" si="5"/>
        <v>0.25</v>
      </c>
      <c r="F76" s="35">
        <v>0.25</v>
      </c>
    </row>
    <row r="77" spans="1:6" s="33" customFormat="1" ht="22.5" customHeight="1">
      <c r="A77" s="10">
        <v>6650</v>
      </c>
      <c r="B77" s="10" t="s">
        <v>53</v>
      </c>
      <c r="C77" s="3">
        <f>SUM(C78:C79)</f>
        <v>2070000</v>
      </c>
      <c r="D77" s="3">
        <f>SUM(D78:D79)</f>
        <v>0</v>
      </c>
      <c r="E77" s="12"/>
      <c r="F77" s="5"/>
    </row>
    <row r="78" spans="1:6" s="33" customFormat="1" ht="22.5" customHeight="1">
      <c r="A78" s="1">
        <v>6657</v>
      </c>
      <c r="B78" s="1" t="s">
        <v>54</v>
      </c>
      <c r="C78" s="24">
        <v>1200000</v>
      </c>
      <c r="D78" s="24"/>
      <c r="E78" s="14">
        <f t="shared" si="5"/>
        <v>0</v>
      </c>
      <c r="F78" s="5"/>
    </row>
    <row r="79" spans="1:6" s="33" customFormat="1" ht="22.5" customHeight="1">
      <c r="A79" s="1">
        <v>6699</v>
      </c>
      <c r="B79" s="1" t="s">
        <v>55</v>
      </c>
      <c r="C79" s="24">
        <v>870000</v>
      </c>
      <c r="D79" s="24"/>
      <c r="E79" s="14">
        <f t="shared" si="5"/>
        <v>0</v>
      </c>
      <c r="F79" s="5"/>
    </row>
    <row r="80" spans="1:6" s="33" customFormat="1" ht="22.5" customHeight="1">
      <c r="A80" s="10">
        <v>6700</v>
      </c>
      <c r="B80" s="10" t="s">
        <v>56</v>
      </c>
      <c r="C80" s="3">
        <f>SUM(C81:C85)</f>
        <v>98000000</v>
      </c>
      <c r="D80" s="3">
        <f>SUM(D81:D85)</f>
        <v>24500000</v>
      </c>
      <c r="E80" s="12"/>
      <c r="F80" s="5"/>
    </row>
    <row r="81" spans="1:6" s="33" customFormat="1" ht="22.5" customHeight="1">
      <c r="A81" s="1">
        <v>6701</v>
      </c>
      <c r="B81" s="1" t="s">
        <v>57</v>
      </c>
      <c r="C81" s="24">
        <v>30000000</v>
      </c>
      <c r="D81" s="13">
        <f aca="true" t="shared" si="6" ref="D81:D105">C81/4</f>
        <v>7500000</v>
      </c>
      <c r="E81" s="14">
        <f t="shared" si="5"/>
        <v>0.25</v>
      </c>
      <c r="F81" s="35">
        <v>0.2</v>
      </c>
    </row>
    <row r="82" spans="1:6" s="33" customFormat="1" ht="22.5" customHeight="1">
      <c r="A82" s="1">
        <v>6702</v>
      </c>
      <c r="B82" s="1" t="s">
        <v>58</v>
      </c>
      <c r="C82" s="24">
        <v>30000000</v>
      </c>
      <c r="D82" s="13">
        <f t="shared" si="6"/>
        <v>7500000</v>
      </c>
      <c r="E82" s="14">
        <f t="shared" si="5"/>
        <v>0.25</v>
      </c>
      <c r="F82" s="35">
        <v>0.11</v>
      </c>
    </row>
    <row r="83" spans="1:6" s="33" customFormat="1" ht="22.5" customHeight="1">
      <c r="A83" s="1">
        <v>6703</v>
      </c>
      <c r="B83" s="1" t="s">
        <v>59</v>
      </c>
      <c r="C83" s="24">
        <v>10000000</v>
      </c>
      <c r="D83" s="13">
        <f t="shared" si="6"/>
        <v>2500000</v>
      </c>
      <c r="E83" s="14">
        <f t="shared" si="5"/>
        <v>0.25</v>
      </c>
      <c r="F83" s="15">
        <v>0.05</v>
      </c>
    </row>
    <row r="84" spans="1:6" s="33" customFormat="1" ht="22.5" customHeight="1">
      <c r="A84" s="1">
        <v>6704</v>
      </c>
      <c r="B84" s="1" t="s">
        <v>60</v>
      </c>
      <c r="C84" s="24">
        <v>18000000</v>
      </c>
      <c r="D84" s="13">
        <f t="shared" si="6"/>
        <v>4500000</v>
      </c>
      <c r="E84" s="14">
        <f t="shared" si="5"/>
        <v>0.25</v>
      </c>
      <c r="F84" s="35">
        <v>0.2</v>
      </c>
    </row>
    <row r="85" spans="1:6" s="33" customFormat="1" ht="22.5" customHeight="1">
      <c r="A85" s="1">
        <v>6749</v>
      </c>
      <c r="B85" s="1" t="s">
        <v>61</v>
      </c>
      <c r="C85" s="24">
        <v>10000000</v>
      </c>
      <c r="D85" s="13">
        <f t="shared" si="6"/>
        <v>2500000</v>
      </c>
      <c r="E85" s="14">
        <f t="shared" si="5"/>
        <v>0.25</v>
      </c>
      <c r="F85" s="35"/>
    </row>
    <row r="86" spans="1:6" s="39" customFormat="1" ht="22.5" customHeight="1">
      <c r="A86" s="16">
        <v>6750</v>
      </c>
      <c r="B86" s="16" t="s">
        <v>89</v>
      </c>
      <c r="C86" s="3">
        <f>SUM(C87:C88)</f>
        <v>3000000</v>
      </c>
      <c r="D86" s="3">
        <f>SUM(D87:D88)</f>
        <v>750000</v>
      </c>
      <c r="E86" s="3"/>
      <c r="F86" s="44"/>
    </row>
    <row r="87" spans="1:6" s="33" customFormat="1" ht="22.5" customHeight="1">
      <c r="A87" s="1">
        <v>6757</v>
      </c>
      <c r="B87" s="1" t="s">
        <v>107</v>
      </c>
      <c r="C87" s="24"/>
      <c r="D87" s="13"/>
      <c r="E87" s="14"/>
      <c r="F87" s="35"/>
    </row>
    <row r="88" spans="1:6" s="33" customFormat="1" ht="22.5" customHeight="1">
      <c r="A88" s="1">
        <v>6799</v>
      </c>
      <c r="B88" s="1" t="s">
        <v>108</v>
      </c>
      <c r="C88" s="24">
        <v>3000000</v>
      </c>
      <c r="D88" s="13">
        <f t="shared" si="6"/>
        <v>750000</v>
      </c>
      <c r="E88" s="14">
        <f t="shared" si="5"/>
        <v>0.25</v>
      </c>
      <c r="F88" s="35"/>
    </row>
    <row r="89" spans="1:6" s="33" customFormat="1" ht="22.5" customHeight="1">
      <c r="A89" s="25">
        <v>6900</v>
      </c>
      <c r="B89" s="10" t="s">
        <v>62</v>
      </c>
      <c r="C89" s="3">
        <f>SUM(C90:C95)</f>
        <v>55000000</v>
      </c>
      <c r="D89" s="3">
        <f>SUM(D90:D95)</f>
        <v>7500000</v>
      </c>
      <c r="E89" s="12"/>
      <c r="F89" s="5"/>
    </row>
    <row r="90" spans="1:6" s="33" customFormat="1" ht="22.5" customHeight="1">
      <c r="A90" s="47">
        <v>6905</v>
      </c>
      <c r="B90" s="1" t="s">
        <v>115</v>
      </c>
      <c r="C90" s="24">
        <v>10000000</v>
      </c>
      <c r="D90" s="24"/>
      <c r="E90" s="14">
        <f>(D90/C90)</f>
        <v>0</v>
      </c>
      <c r="F90" s="15">
        <v>0.18</v>
      </c>
    </row>
    <row r="91" spans="1:6" s="33" customFormat="1" ht="22.5" customHeight="1">
      <c r="A91" s="47">
        <v>6907</v>
      </c>
      <c r="B91" s="1" t="s">
        <v>116</v>
      </c>
      <c r="C91" s="24">
        <v>10000000</v>
      </c>
      <c r="D91" s="24"/>
      <c r="E91" s="14">
        <f>(D91/C91)</f>
        <v>0</v>
      </c>
      <c r="F91" s="15">
        <v>0.18</v>
      </c>
    </row>
    <row r="92" spans="1:6" s="33" customFormat="1" ht="22.5" customHeight="1">
      <c r="A92" s="1">
        <v>6912</v>
      </c>
      <c r="B92" s="1" t="s">
        <v>63</v>
      </c>
      <c r="C92" s="24">
        <v>10000000</v>
      </c>
      <c r="D92" s="13">
        <f t="shared" si="6"/>
        <v>2500000</v>
      </c>
      <c r="E92" s="14">
        <f>(D92/C92)</f>
        <v>0.25</v>
      </c>
      <c r="F92" s="15">
        <v>0.18</v>
      </c>
    </row>
    <row r="93" spans="1:6" s="33" customFormat="1" ht="22.5" customHeight="1">
      <c r="A93" s="1">
        <v>6913</v>
      </c>
      <c r="B93" s="1" t="s">
        <v>64</v>
      </c>
      <c r="C93" s="24">
        <v>10000000</v>
      </c>
      <c r="D93" s="13">
        <f t="shared" si="6"/>
        <v>2500000</v>
      </c>
      <c r="E93" s="14">
        <f>(D93/C93)</f>
        <v>0.25</v>
      </c>
      <c r="F93" s="15">
        <v>0.15</v>
      </c>
    </row>
    <row r="94" spans="1:6" s="33" customFormat="1" ht="22.5" customHeight="1">
      <c r="A94" s="1">
        <v>6921</v>
      </c>
      <c r="B94" s="1" t="s">
        <v>65</v>
      </c>
      <c r="C94" s="24">
        <v>10000000</v>
      </c>
      <c r="D94" s="13">
        <f t="shared" si="6"/>
        <v>2500000</v>
      </c>
      <c r="E94" s="14">
        <f aca="true" t="shared" si="7" ref="E94:E110">(D94/C94)</f>
        <v>0.25</v>
      </c>
      <c r="F94" s="8">
        <v>0.18</v>
      </c>
    </row>
    <row r="95" spans="1:6" s="33" customFormat="1" ht="35.25" customHeight="1">
      <c r="A95" s="1">
        <v>6949</v>
      </c>
      <c r="B95" s="26" t="s">
        <v>104</v>
      </c>
      <c r="C95" s="24">
        <v>5000000</v>
      </c>
      <c r="D95" s="13"/>
      <c r="E95" s="14">
        <f t="shared" si="7"/>
        <v>0</v>
      </c>
      <c r="F95" s="40">
        <v>0.13</v>
      </c>
    </row>
    <row r="96" spans="1:6" s="33" customFormat="1" ht="22.5" customHeight="1">
      <c r="A96" s="10">
        <v>7000</v>
      </c>
      <c r="B96" s="10" t="s">
        <v>66</v>
      </c>
      <c r="C96" s="3">
        <f>SUM(C97:C106)</f>
        <v>95168441</v>
      </c>
      <c r="D96" s="3">
        <f>SUM(D97:D105)</f>
        <v>23565000</v>
      </c>
      <c r="E96" s="12"/>
      <c r="F96" s="5"/>
    </row>
    <row r="97" spans="1:6" s="33" customFormat="1" ht="22.5" customHeight="1">
      <c r="A97" s="1">
        <v>7001</v>
      </c>
      <c r="B97" s="1" t="s">
        <v>67</v>
      </c>
      <c r="C97" s="24">
        <v>5000000</v>
      </c>
      <c r="D97" s="13">
        <f t="shared" si="6"/>
        <v>1250000</v>
      </c>
      <c r="E97" s="14">
        <f>(D97/C97)</f>
        <v>0.25</v>
      </c>
      <c r="F97" s="5"/>
    </row>
    <row r="98" spans="1:6" s="33" customFormat="1" ht="22.5" customHeight="1">
      <c r="A98" s="1">
        <v>7001</v>
      </c>
      <c r="B98" s="1" t="s">
        <v>68</v>
      </c>
      <c r="C98" s="24">
        <v>6750000</v>
      </c>
      <c r="D98" s="13">
        <f t="shared" si="6"/>
        <v>1687500</v>
      </c>
      <c r="E98" s="14">
        <f t="shared" si="7"/>
        <v>0.25</v>
      </c>
      <c r="F98" s="5"/>
    </row>
    <row r="99" spans="1:6" s="33" customFormat="1" ht="22.5" customHeight="1">
      <c r="A99" s="1">
        <v>7001</v>
      </c>
      <c r="B99" s="1" t="s">
        <v>95</v>
      </c>
      <c r="C99" s="24">
        <v>600000</v>
      </c>
      <c r="D99" s="13">
        <f t="shared" si="6"/>
        <v>150000</v>
      </c>
      <c r="E99" s="14">
        <f t="shared" si="7"/>
        <v>0.25</v>
      </c>
      <c r="F99" s="5"/>
    </row>
    <row r="100" spans="1:6" s="33" customFormat="1" ht="22.5" customHeight="1">
      <c r="A100" s="1">
        <v>7004</v>
      </c>
      <c r="B100" s="1" t="s">
        <v>69</v>
      </c>
      <c r="C100" s="24">
        <v>910000</v>
      </c>
      <c r="D100" s="13">
        <f t="shared" si="6"/>
        <v>227500</v>
      </c>
      <c r="E100" s="14">
        <f t="shared" si="7"/>
        <v>0.25</v>
      </c>
      <c r="F100" s="5"/>
    </row>
    <row r="101" spans="1:6" s="33" customFormat="1" ht="36.75" customHeight="1">
      <c r="A101" s="1">
        <v>7012</v>
      </c>
      <c r="B101" s="26" t="s">
        <v>105</v>
      </c>
      <c r="C101" s="24">
        <v>2000000</v>
      </c>
      <c r="D101" s="13">
        <f t="shared" si="6"/>
        <v>500000</v>
      </c>
      <c r="E101" s="14">
        <f t="shared" si="7"/>
        <v>0.25</v>
      </c>
      <c r="F101" s="5"/>
    </row>
    <row r="102" spans="1:6" s="33" customFormat="1" ht="22.5" customHeight="1">
      <c r="A102" s="27">
        <v>7049</v>
      </c>
      <c r="B102" s="1" t="s">
        <v>70</v>
      </c>
      <c r="C102" s="24">
        <v>15000000</v>
      </c>
      <c r="D102" s="13">
        <f t="shared" si="6"/>
        <v>3750000</v>
      </c>
      <c r="E102" s="14">
        <f t="shared" si="7"/>
        <v>0.25</v>
      </c>
      <c r="F102" s="5"/>
    </row>
    <row r="103" spans="1:6" s="33" customFormat="1" ht="22.5" customHeight="1">
      <c r="A103" s="27">
        <v>7049</v>
      </c>
      <c r="B103" s="1" t="s">
        <v>71</v>
      </c>
      <c r="C103" s="24">
        <v>5000000</v>
      </c>
      <c r="D103" s="13">
        <f t="shared" si="6"/>
        <v>1250000</v>
      </c>
      <c r="E103" s="14">
        <f t="shared" si="7"/>
        <v>0.25</v>
      </c>
      <c r="F103" s="15">
        <v>0.07</v>
      </c>
    </row>
    <row r="104" spans="1:6" s="33" customFormat="1" ht="22.5" customHeight="1">
      <c r="A104" s="27">
        <v>7049</v>
      </c>
      <c r="B104" s="1" t="s">
        <v>72</v>
      </c>
      <c r="C104" s="24">
        <v>54000000</v>
      </c>
      <c r="D104" s="13">
        <f t="shared" si="6"/>
        <v>13500000</v>
      </c>
      <c r="E104" s="14">
        <f t="shared" si="7"/>
        <v>0.25</v>
      </c>
      <c r="F104" s="53"/>
    </row>
    <row r="105" spans="1:6" s="33" customFormat="1" ht="22.5" customHeight="1">
      <c r="A105" s="27">
        <v>7049</v>
      </c>
      <c r="B105" s="1" t="s">
        <v>135</v>
      </c>
      <c r="C105" s="24">
        <v>5000000</v>
      </c>
      <c r="D105" s="13">
        <f t="shared" si="6"/>
        <v>1250000</v>
      </c>
      <c r="E105" s="14">
        <f t="shared" si="7"/>
        <v>0.25</v>
      </c>
      <c r="F105" s="53"/>
    </row>
    <row r="106" spans="1:6" s="33" customFormat="1" ht="22.5" customHeight="1">
      <c r="A106" s="27">
        <v>7049</v>
      </c>
      <c r="B106" s="1" t="s">
        <v>73</v>
      </c>
      <c r="C106" s="24">
        <v>908441</v>
      </c>
      <c r="D106" s="13"/>
      <c r="E106" s="14">
        <f t="shared" si="7"/>
        <v>0</v>
      </c>
      <c r="F106" s="53"/>
    </row>
    <row r="107" spans="1:6" s="33" customFormat="1" ht="22.5" customHeight="1">
      <c r="A107" s="10">
        <v>7750</v>
      </c>
      <c r="B107" s="10" t="s">
        <v>61</v>
      </c>
      <c r="C107" s="3">
        <f>SUM(C108:C112)</f>
        <v>37648000</v>
      </c>
      <c r="D107" s="3">
        <f>SUM(D109:D112)</f>
        <v>8912000</v>
      </c>
      <c r="E107" s="12"/>
      <c r="F107" s="35"/>
    </row>
    <row r="108" spans="1:6" s="33" customFormat="1" ht="22.5" customHeight="1">
      <c r="A108" s="1">
        <v>7053</v>
      </c>
      <c r="B108" s="1" t="s">
        <v>136</v>
      </c>
      <c r="C108" s="24">
        <v>2000000</v>
      </c>
      <c r="D108" s="13">
        <f>C108/4</f>
        <v>500000</v>
      </c>
      <c r="E108" s="14">
        <f t="shared" si="7"/>
        <v>0.25</v>
      </c>
      <c r="F108" s="35"/>
    </row>
    <row r="109" spans="1:6" s="33" customFormat="1" ht="22.5" customHeight="1">
      <c r="A109" s="1">
        <v>7756</v>
      </c>
      <c r="B109" s="1" t="s">
        <v>96</v>
      </c>
      <c r="C109" s="24">
        <v>0</v>
      </c>
      <c r="D109" s="13">
        <f>C109/4</f>
        <v>0</v>
      </c>
      <c r="E109" s="14"/>
      <c r="F109" s="35"/>
    </row>
    <row r="110" spans="1:6" s="33" customFormat="1" ht="22.5" customHeight="1">
      <c r="A110" s="22">
        <v>7764</v>
      </c>
      <c r="B110" s="1" t="s">
        <v>74</v>
      </c>
      <c r="C110" s="24">
        <v>33648000</v>
      </c>
      <c r="D110" s="13">
        <f>C110/4</f>
        <v>8412000</v>
      </c>
      <c r="E110" s="14">
        <f t="shared" si="7"/>
        <v>0.25</v>
      </c>
      <c r="F110" s="5"/>
    </row>
    <row r="111" spans="1:6" s="33" customFormat="1" ht="22.5" customHeight="1">
      <c r="A111" s="22">
        <v>7799</v>
      </c>
      <c r="B111" s="1" t="s">
        <v>73</v>
      </c>
      <c r="C111" s="24">
        <v>2000000</v>
      </c>
      <c r="D111" s="13">
        <f>C111/4</f>
        <v>500000</v>
      </c>
      <c r="E111" s="14"/>
      <c r="F111" s="40">
        <v>0.05</v>
      </c>
    </row>
    <row r="112" spans="1:6" s="33" customFormat="1" ht="22.5" customHeight="1">
      <c r="A112" s="22">
        <v>7799</v>
      </c>
      <c r="B112" s="1" t="s">
        <v>97</v>
      </c>
      <c r="C112" s="24"/>
      <c r="D112" s="13">
        <f>C112/4</f>
        <v>0</v>
      </c>
      <c r="E112" s="14"/>
      <c r="F112" s="5"/>
    </row>
    <row r="113" spans="1:7" s="33" customFormat="1" ht="35.25" customHeight="1">
      <c r="A113" s="58">
        <v>1.2</v>
      </c>
      <c r="B113" s="59" t="s">
        <v>4</v>
      </c>
      <c r="C113" s="60">
        <f>C114+C118+C125+C127+C129+C138</f>
        <v>1121767000</v>
      </c>
      <c r="D113" s="60">
        <f>D114+D118+D125+D127+D129+D138</f>
        <v>233073750</v>
      </c>
      <c r="E113" s="60"/>
      <c r="F113" s="58"/>
      <c r="G113" s="41"/>
    </row>
    <row r="114" spans="1:6" s="33" customFormat="1" ht="22.5" customHeight="1">
      <c r="A114" s="10">
        <v>6100</v>
      </c>
      <c r="B114" s="25" t="s">
        <v>31</v>
      </c>
      <c r="C114" s="29">
        <f>SUM(C115:C117)</f>
        <v>150000000</v>
      </c>
      <c r="D114" s="29">
        <f>SUM(D115:D117)</f>
        <v>75000000</v>
      </c>
      <c r="E114" s="14">
        <f>(D114/C114)</f>
        <v>0.5</v>
      </c>
      <c r="F114" s="28"/>
    </row>
    <row r="115" spans="1:6" s="33" customFormat="1" ht="22.5" customHeight="1">
      <c r="A115" s="22">
        <v>6103</v>
      </c>
      <c r="B115" s="1" t="s">
        <v>98</v>
      </c>
      <c r="C115" s="2">
        <v>0</v>
      </c>
      <c r="D115" s="2">
        <f>C115/4</f>
        <v>0</v>
      </c>
      <c r="E115" s="14"/>
      <c r="F115" s="35"/>
    </row>
    <row r="116" spans="1:6" s="33" customFormat="1" ht="22.5" customHeight="1">
      <c r="A116" s="1">
        <v>6106</v>
      </c>
      <c r="B116" s="1" t="s">
        <v>76</v>
      </c>
      <c r="C116" s="2">
        <v>150000000</v>
      </c>
      <c r="D116" s="2">
        <f>C116/2</f>
        <v>75000000</v>
      </c>
      <c r="E116" s="14">
        <f>(D116/C116)</f>
        <v>0.5</v>
      </c>
      <c r="F116" s="28"/>
    </row>
    <row r="117" spans="1:6" s="33" customFormat="1" ht="22.5" customHeight="1">
      <c r="A117" s="1">
        <v>6149</v>
      </c>
      <c r="B117" s="1" t="s">
        <v>109</v>
      </c>
      <c r="C117" s="2">
        <v>0</v>
      </c>
      <c r="D117" s="2">
        <f aca="true" t="shared" si="8" ref="D117:D126">C117/4</f>
        <v>0</v>
      </c>
      <c r="E117" s="14"/>
      <c r="F117" s="28"/>
    </row>
    <row r="118" spans="1:6" s="33" customFormat="1" ht="22.5" customHeight="1">
      <c r="A118" s="10">
        <v>6400</v>
      </c>
      <c r="B118" s="48" t="s">
        <v>77</v>
      </c>
      <c r="C118" s="3">
        <f>SUM(C119:C124)</f>
        <v>136295000</v>
      </c>
      <c r="D118" s="3">
        <f>SUM(D119:D124)</f>
        <v>34073750</v>
      </c>
      <c r="E118" s="12"/>
      <c r="F118" s="5"/>
    </row>
    <row r="119" spans="1:6" s="33" customFormat="1" ht="22.5" customHeight="1">
      <c r="A119" s="1">
        <v>6449</v>
      </c>
      <c r="B119" s="1" t="s">
        <v>99</v>
      </c>
      <c r="C119" s="2">
        <v>68955000</v>
      </c>
      <c r="D119" s="2">
        <f t="shared" si="8"/>
        <v>17238750</v>
      </c>
      <c r="E119" s="14">
        <f aca="true" t="shared" si="9" ref="E119:E141">(D119/C119)</f>
        <v>0.25</v>
      </c>
      <c r="F119" s="53">
        <v>0.25</v>
      </c>
    </row>
    <row r="120" spans="1:6" s="33" customFormat="1" ht="22.5" customHeight="1">
      <c r="A120" s="1">
        <v>6449</v>
      </c>
      <c r="B120" s="1" t="s">
        <v>78</v>
      </c>
      <c r="C120" s="24">
        <v>21600000</v>
      </c>
      <c r="D120" s="2">
        <f t="shared" si="8"/>
        <v>5400000</v>
      </c>
      <c r="E120" s="14">
        <f t="shared" si="9"/>
        <v>0.25</v>
      </c>
      <c r="F120" s="53"/>
    </row>
    <row r="121" spans="1:6" s="33" customFormat="1" ht="22.5" customHeight="1">
      <c r="A121" s="1">
        <v>6449</v>
      </c>
      <c r="B121" s="1" t="s">
        <v>79</v>
      </c>
      <c r="C121" s="24">
        <v>12000000</v>
      </c>
      <c r="D121" s="2">
        <f t="shared" si="8"/>
        <v>3000000</v>
      </c>
      <c r="E121" s="14">
        <f t="shared" si="9"/>
        <v>0.25</v>
      </c>
      <c r="F121" s="53"/>
    </row>
    <row r="122" spans="1:7" s="33" customFormat="1" ht="22.5" customHeight="1">
      <c r="A122" s="1">
        <v>6449</v>
      </c>
      <c r="B122" s="1" t="s">
        <v>80</v>
      </c>
      <c r="C122" s="24">
        <v>3576000</v>
      </c>
      <c r="D122" s="2">
        <f t="shared" si="8"/>
        <v>894000</v>
      </c>
      <c r="E122" s="14">
        <f t="shared" si="9"/>
        <v>0.25</v>
      </c>
      <c r="F122" s="53"/>
      <c r="G122" s="41"/>
    </row>
    <row r="123" spans="1:6" s="33" customFormat="1" ht="22.5" customHeight="1">
      <c r="A123" s="1">
        <v>6449</v>
      </c>
      <c r="B123" s="1" t="s">
        <v>81</v>
      </c>
      <c r="C123" s="24">
        <v>24800000</v>
      </c>
      <c r="D123" s="2">
        <f t="shared" si="8"/>
        <v>6200000</v>
      </c>
      <c r="E123" s="14">
        <f t="shared" si="9"/>
        <v>0.25</v>
      </c>
      <c r="F123" s="53"/>
    </row>
    <row r="124" spans="1:6" s="33" customFormat="1" ht="22.5" customHeight="1">
      <c r="A124" s="1">
        <v>6449</v>
      </c>
      <c r="B124" s="1" t="s">
        <v>100</v>
      </c>
      <c r="C124" s="24">
        <v>5364000</v>
      </c>
      <c r="D124" s="2">
        <f t="shared" si="8"/>
        <v>1341000</v>
      </c>
      <c r="E124" s="14">
        <f t="shared" si="9"/>
        <v>0.25</v>
      </c>
      <c r="F124" s="53"/>
    </row>
    <row r="125" spans="1:6" s="33" customFormat="1" ht="22.5" customHeight="1">
      <c r="A125" s="49" t="s">
        <v>88</v>
      </c>
      <c r="B125" s="10" t="s">
        <v>89</v>
      </c>
      <c r="C125" s="3">
        <f>SUM(C126)</f>
        <v>37000000</v>
      </c>
      <c r="D125" s="3">
        <f>SUM(D126)</f>
        <v>9250000</v>
      </c>
      <c r="E125" s="12"/>
      <c r="F125" s="5"/>
    </row>
    <row r="126" spans="1:6" s="33" customFormat="1" ht="22.5" customHeight="1">
      <c r="A126" s="1">
        <v>6758</v>
      </c>
      <c r="B126" s="1" t="s">
        <v>82</v>
      </c>
      <c r="C126" s="24">
        <v>37000000</v>
      </c>
      <c r="D126" s="2">
        <f t="shared" si="8"/>
        <v>9250000</v>
      </c>
      <c r="E126" s="14">
        <f>(D126/C126)</f>
        <v>0.25</v>
      </c>
      <c r="F126" s="5"/>
    </row>
    <row r="127" spans="1:6" s="33" customFormat="1" ht="22.5" customHeight="1">
      <c r="A127" s="10">
        <v>7000</v>
      </c>
      <c r="B127" s="10" t="s">
        <v>83</v>
      </c>
      <c r="C127" s="3">
        <f>SUM(C128:C128)</f>
        <v>1800000</v>
      </c>
      <c r="D127" s="3">
        <f>SUM(D128:D128)</f>
        <v>0</v>
      </c>
      <c r="E127" s="12"/>
      <c r="F127" s="5"/>
    </row>
    <row r="128" spans="1:6" s="33" customFormat="1" ht="22.5" customHeight="1">
      <c r="A128" s="1">
        <v>7004</v>
      </c>
      <c r="B128" s="1" t="s">
        <v>84</v>
      </c>
      <c r="C128" s="24">
        <v>1800000</v>
      </c>
      <c r="D128" s="24"/>
      <c r="E128" s="14">
        <f>(D128/C128)</f>
        <v>0</v>
      </c>
      <c r="F128" s="5"/>
    </row>
    <row r="129" spans="1:6" s="33" customFormat="1" ht="22.5" customHeight="1">
      <c r="A129" s="10">
        <v>7750</v>
      </c>
      <c r="B129" s="10" t="s">
        <v>61</v>
      </c>
      <c r="C129" s="3">
        <f>SUM(C130:C137)</f>
        <v>756672000</v>
      </c>
      <c r="D129" s="3">
        <f>SUM(D130:D136)</f>
        <v>114750000</v>
      </c>
      <c r="E129" s="12"/>
      <c r="F129" s="5"/>
    </row>
    <row r="130" spans="1:6" s="33" customFormat="1" ht="22.5" customHeight="1">
      <c r="A130" s="1">
        <v>7757</v>
      </c>
      <c r="B130" s="1" t="s">
        <v>101</v>
      </c>
      <c r="C130" s="24">
        <v>50000000</v>
      </c>
      <c r="D130" s="2">
        <f aca="true" t="shared" si="10" ref="D130:D140">C130/4</f>
        <v>12500000</v>
      </c>
      <c r="E130" s="14">
        <f t="shared" si="9"/>
        <v>0.25</v>
      </c>
      <c r="F130" s="5"/>
    </row>
    <row r="131" spans="1:6" s="33" customFormat="1" ht="22.5" customHeight="1">
      <c r="A131" s="1">
        <v>7799</v>
      </c>
      <c r="B131" s="1" t="s">
        <v>102</v>
      </c>
      <c r="C131" s="24">
        <v>62000000</v>
      </c>
      <c r="D131" s="2">
        <f t="shared" si="10"/>
        <v>15500000</v>
      </c>
      <c r="E131" s="14">
        <f t="shared" si="9"/>
        <v>0.25</v>
      </c>
      <c r="F131" s="53">
        <v>0.57</v>
      </c>
    </row>
    <row r="132" spans="1:6" s="33" customFormat="1" ht="22.5" customHeight="1">
      <c r="A132" s="1">
        <v>7799</v>
      </c>
      <c r="B132" s="1" t="s">
        <v>85</v>
      </c>
      <c r="C132" s="24">
        <v>10000000</v>
      </c>
      <c r="D132" s="2">
        <f t="shared" si="10"/>
        <v>2500000</v>
      </c>
      <c r="E132" s="14">
        <f t="shared" si="9"/>
        <v>0.25</v>
      </c>
      <c r="F132" s="53"/>
    </row>
    <row r="133" spans="1:6" s="33" customFormat="1" ht="22.5" customHeight="1">
      <c r="A133" s="1">
        <v>7799</v>
      </c>
      <c r="B133" s="1" t="s">
        <v>86</v>
      </c>
      <c r="C133" s="24">
        <v>5200000</v>
      </c>
      <c r="D133" s="2">
        <f t="shared" si="10"/>
        <v>1300000</v>
      </c>
      <c r="E133" s="14">
        <f t="shared" si="9"/>
        <v>0.25</v>
      </c>
      <c r="F133" s="53"/>
    </row>
    <row r="134" spans="1:6" s="33" customFormat="1" ht="22.5" customHeight="1">
      <c r="A134" s="1">
        <v>7799</v>
      </c>
      <c r="B134" s="1" t="s">
        <v>103</v>
      </c>
      <c r="C134" s="24">
        <v>30000000</v>
      </c>
      <c r="D134" s="2">
        <f t="shared" si="10"/>
        <v>7500000</v>
      </c>
      <c r="E134" s="14">
        <f t="shared" si="9"/>
        <v>0.25</v>
      </c>
      <c r="F134" s="53"/>
    </row>
    <row r="135" spans="1:6" s="33" customFormat="1" ht="22.5" customHeight="1">
      <c r="A135" s="1">
        <v>7799</v>
      </c>
      <c r="B135" s="1" t="s">
        <v>87</v>
      </c>
      <c r="C135" s="24">
        <v>1800000</v>
      </c>
      <c r="D135" s="2">
        <f t="shared" si="10"/>
        <v>450000</v>
      </c>
      <c r="E135" s="14">
        <f t="shared" si="9"/>
        <v>0.25</v>
      </c>
      <c r="F135" s="53"/>
    </row>
    <row r="136" spans="1:6" s="33" customFormat="1" ht="32.25" customHeight="1">
      <c r="A136" s="1">
        <v>7799</v>
      </c>
      <c r="B136" s="26" t="s">
        <v>110</v>
      </c>
      <c r="C136" s="24">
        <v>300000000</v>
      </c>
      <c r="D136" s="2">
        <f t="shared" si="10"/>
        <v>75000000</v>
      </c>
      <c r="E136" s="14">
        <f t="shared" si="9"/>
        <v>0.25</v>
      </c>
      <c r="F136" s="15"/>
    </row>
    <row r="137" spans="1:6" s="33" customFormat="1" ht="32.25" customHeight="1">
      <c r="A137" s="1">
        <v>7799</v>
      </c>
      <c r="B137" s="26" t="s">
        <v>137</v>
      </c>
      <c r="C137" s="24">
        <v>297672000</v>
      </c>
      <c r="D137" s="2">
        <f t="shared" si="10"/>
        <v>74418000</v>
      </c>
      <c r="E137" s="14">
        <f t="shared" si="9"/>
        <v>0.25</v>
      </c>
      <c r="F137" s="15"/>
    </row>
    <row r="138" spans="1:6" s="33" customFormat="1" ht="22.5" customHeight="1">
      <c r="A138" s="50">
        <v>6950</v>
      </c>
      <c r="B138" s="50" t="s">
        <v>75</v>
      </c>
      <c r="C138" s="3">
        <f>SUM(C139:C141)</f>
        <v>40000000</v>
      </c>
      <c r="D138" s="3"/>
      <c r="E138" s="12"/>
      <c r="F138" s="5"/>
    </row>
    <row r="139" spans="1:6" s="33" customFormat="1" ht="22.5" customHeight="1">
      <c r="A139" s="1">
        <v>6955</v>
      </c>
      <c r="B139" s="1" t="s">
        <v>111</v>
      </c>
      <c r="C139" s="24">
        <v>20000000</v>
      </c>
      <c r="D139" s="2">
        <f t="shared" si="10"/>
        <v>5000000</v>
      </c>
      <c r="E139" s="14">
        <f t="shared" si="9"/>
        <v>0.25</v>
      </c>
      <c r="F139" s="5"/>
    </row>
    <row r="140" spans="1:6" s="33" customFormat="1" ht="22.5" customHeight="1">
      <c r="A140" s="1">
        <v>6955</v>
      </c>
      <c r="B140" s="45" t="s">
        <v>112</v>
      </c>
      <c r="C140" s="24">
        <v>20000000</v>
      </c>
      <c r="D140" s="2">
        <f t="shared" si="10"/>
        <v>5000000</v>
      </c>
      <c r="E140" s="14">
        <f t="shared" si="9"/>
        <v>0.25</v>
      </c>
      <c r="F140" s="5"/>
    </row>
    <row r="141" spans="1:6" s="33" customFormat="1" ht="22.5" customHeight="1">
      <c r="A141" s="1">
        <v>6955</v>
      </c>
      <c r="B141" s="1" t="s">
        <v>113</v>
      </c>
      <c r="C141" s="24">
        <v>0</v>
      </c>
      <c r="D141" s="24"/>
      <c r="E141" s="14" t="e">
        <f t="shared" si="9"/>
        <v>#DIV/0!</v>
      </c>
      <c r="F141" s="5"/>
    </row>
    <row r="142" spans="1:8" s="33" customFormat="1" ht="22.5" customHeight="1">
      <c r="A142" s="54">
        <v>1.3</v>
      </c>
      <c r="B142" s="55" t="s">
        <v>141</v>
      </c>
      <c r="C142" s="56">
        <f>C143+C147+C154+1743</f>
        <v>558698342</v>
      </c>
      <c r="D142" s="56">
        <f>D143+D147+D154</f>
        <v>139674149.75</v>
      </c>
      <c r="E142" s="57"/>
      <c r="F142" s="54"/>
      <c r="G142" s="46"/>
      <c r="H142" s="32"/>
    </row>
    <row r="143" spans="1:6" s="33" customFormat="1" ht="22.5" customHeight="1">
      <c r="A143" s="10">
        <v>6000</v>
      </c>
      <c r="B143" s="10" t="s">
        <v>31</v>
      </c>
      <c r="C143" s="11">
        <f>SUM(C144:C146)</f>
        <v>258552000</v>
      </c>
      <c r="D143" s="11">
        <f>SUM(D144:D146)</f>
        <v>64638000</v>
      </c>
      <c r="E143" s="12"/>
      <c r="F143" s="12"/>
    </row>
    <row r="144" spans="1:6" s="33" customFormat="1" ht="22.5" customHeight="1">
      <c r="A144" s="1">
        <v>6001</v>
      </c>
      <c r="B144" s="1" t="s">
        <v>26</v>
      </c>
      <c r="C144" s="13">
        <v>258552000</v>
      </c>
      <c r="D144" s="18">
        <f>C144/4</f>
        <v>64638000</v>
      </c>
      <c r="E144" s="14">
        <f>(D144/C144)</f>
        <v>0.25</v>
      </c>
      <c r="F144" s="35">
        <v>0.23</v>
      </c>
    </row>
    <row r="145" spans="1:6" s="33" customFormat="1" ht="22.5" customHeight="1">
      <c r="A145" s="1">
        <v>6003</v>
      </c>
      <c r="B145" s="1" t="s">
        <v>27</v>
      </c>
      <c r="C145" s="13"/>
      <c r="D145" s="18"/>
      <c r="E145" s="14"/>
      <c r="F145" s="35"/>
    </row>
    <row r="146" spans="1:6" s="33" customFormat="1" ht="22.5" customHeight="1">
      <c r="A146" s="1">
        <v>6004</v>
      </c>
      <c r="B146" s="1" t="s">
        <v>142</v>
      </c>
      <c r="C146" s="13">
        <v>0</v>
      </c>
      <c r="D146" s="18">
        <f>C146/4</f>
        <v>0</v>
      </c>
      <c r="E146" s="14" t="e">
        <f>(D146/C146)</f>
        <v>#DIV/0!</v>
      </c>
      <c r="F146" s="35"/>
    </row>
    <row r="147" spans="1:6" s="33" customFormat="1" ht="22.5" customHeight="1">
      <c r="A147" s="10">
        <v>6100</v>
      </c>
      <c r="B147" s="10" t="s">
        <v>32</v>
      </c>
      <c r="C147" s="11">
        <f>SUM(C148:C153)</f>
        <v>225011611</v>
      </c>
      <c r="D147" s="11">
        <f>SUM(D148:D153)</f>
        <v>56252902.75</v>
      </c>
      <c r="E147" s="11"/>
      <c r="F147" s="36"/>
    </row>
    <row r="148" spans="1:6" s="33" customFormat="1" ht="22.5" customHeight="1">
      <c r="A148" s="1">
        <v>6101</v>
      </c>
      <c r="B148" s="1" t="s">
        <v>28</v>
      </c>
      <c r="C148" s="13">
        <v>5712000</v>
      </c>
      <c r="D148" s="18">
        <f>C148/4</f>
        <v>1428000</v>
      </c>
      <c r="E148" s="14">
        <f>(D148/C148)</f>
        <v>0.25</v>
      </c>
      <c r="F148" s="35">
        <v>0.24</v>
      </c>
    </row>
    <row r="149" spans="1:6" s="33" customFormat="1" ht="22.5" customHeight="1">
      <c r="A149" s="1">
        <v>6102</v>
      </c>
      <c r="B149" s="1" t="s">
        <v>91</v>
      </c>
      <c r="D149" s="18"/>
      <c r="E149" s="13"/>
      <c r="F149" s="35"/>
    </row>
    <row r="150" spans="1:6" s="33" customFormat="1" ht="22.5" customHeight="1">
      <c r="A150" s="1">
        <v>6112</v>
      </c>
      <c r="B150" s="1" t="s">
        <v>29</v>
      </c>
      <c r="C150" s="13">
        <v>163174826</v>
      </c>
      <c r="D150" s="18">
        <f>C150/4</f>
        <v>40793706.5</v>
      </c>
      <c r="E150" s="14">
        <f>(D150/C150)</f>
        <v>0.25</v>
      </c>
      <c r="F150" s="35">
        <v>0.23</v>
      </c>
    </row>
    <row r="151" spans="1:6" s="33" customFormat="1" ht="22.5" customHeight="1">
      <c r="A151" s="1">
        <v>6113</v>
      </c>
      <c r="B151" s="1" t="s">
        <v>30</v>
      </c>
      <c r="C151" s="13">
        <v>672000</v>
      </c>
      <c r="D151" s="18">
        <f>C151/4</f>
        <v>168000</v>
      </c>
      <c r="E151" s="14">
        <f>(D151/C151)</f>
        <v>0.25</v>
      </c>
      <c r="F151" s="35">
        <v>0.24</v>
      </c>
    </row>
    <row r="152" spans="1:6" s="33" customFormat="1" ht="22.5" customHeight="1">
      <c r="A152" s="1">
        <v>6115</v>
      </c>
      <c r="B152" s="1" t="s">
        <v>106</v>
      </c>
      <c r="C152" s="13">
        <v>52724381</v>
      </c>
      <c r="D152" s="18">
        <f>C152/4</f>
        <v>13181095.25</v>
      </c>
      <c r="E152" s="14">
        <f>(D152/C152)</f>
        <v>0.25</v>
      </c>
      <c r="F152" s="35">
        <v>0.25</v>
      </c>
    </row>
    <row r="153" spans="1:6" s="33" customFormat="1" ht="22.5" customHeight="1">
      <c r="A153" s="1">
        <v>6116</v>
      </c>
      <c r="B153" s="1" t="s">
        <v>114</v>
      </c>
      <c r="C153" s="13">
        <v>2728404</v>
      </c>
      <c r="D153" s="18">
        <f>C153/4</f>
        <v>682101</v>
      </c>
      <c r="E153" s="14">
        <f>(D153/C153)</f>
        <v>0.25</v>
      </c>
      <c r="F153" s="35">
        <v>0.25</v>
      </c>
    </row>
    <row r="154" spans="1:6" s="33" customFormat="1" ht="22.5" customHeight="1">
      <c r="A154" s="10">
        <v>6300</v>
      </c>
      <c r="B154" s="10" t="s">
        <v>36</v>
      </c>
      <c r="C154" s="11">
        <f>SUM(C155:C158)</f>
        <v>75132988</v>
      </c>
      <c r="D154" s="11">
        <f>SUM(D155:D158)</f>
        <v>18783247</v>
      </c>
      <c r="E154" s="12"/>
      <c r="F154" s="12"/>
    </row>
    <row r="155" spans="1:6" s="33" customFormat="1" ht="22.5" customHeight="1">
      <c r="A155" s="1">
        <v>6301</v>
      </c>
      <c r="B155" s="1" t="s">
        <v>37</v>
      </c>
      <c r="C155" s="13">
        <v>55949980</v>
      </c>
      <c r="D155" s="13">
        <f>C155/4</f>
        <v>13987495</v>
      </c>
      <c r="E155" s="14">
        <f>(D155/C155)</f>
        <v>0.25</v>
      </c>
      <c r="F155" s="35">
        <v>0.24</v>
      </c>
    </row>
    <row r="156" spans="1:6" s="33" customFormat="1" ht="22.5" customHeight="1">
      <c r="A156" s="1">
        <v>6302</v>
      </c>
      <c r="B156" s="1" t="s">
        <v>38</v>
      </c>
      <c r="C156" s="13">
        <v>9591504</v>
      </c>
      <c r="D156" s="13">
        <f>C156/4</f>
        <v>2397876</v>
      </c>
      <c r="E156" s="14">
        <f>(D156/C156)</f>
        <v>0.25</v>
      </c>
      <c r="F156" s="35">
        <v>0.23</v>
      </c>
    </row>
    <row r="157" spans="1:6" s="33" customFormat="1" ht="22.5" customHeight="1">
      <c r="A157" s="1">
        <v>6303</v>
      </c>
      <c r="B157" s="1" t="s">
        <v>39</v>
      </c>
      <c r="C157" s="13">
        <v>6394336</v>
      </c>
      <c r="D157" s="13">
        <f>C157/4</f>
        <v>1598584</v>
      </c>
      <c r="E157" s="14">
        <f>(D157/C157)</f>
        <v>0.25</v>
      </c>
      <c r="F157" s="35">
        <v>0.23</v>
      </c>
    </row>
    <row r="158" spans="1:6" s="33" customFormat="1" ht="22.5" customHeight="1">
      <c r="A158" s="1">
        <v>6304</v>
      </c>
      <c r="B158" s="1" t="s">
        <v>40</v>
      </c>
      <c r="C158" s="13">
        <v>3197168</v>
      </c>
      <c r="D158" s="13">
        <f>C158/4</f>
        <v>799292</v>
      </c>
      <c r="E158" s="14">
        <f>(D158/C158)</f>
        <v>0.25</v>
      </c>
      <c r="F158" s="35">
        <v>0.23</v>
      </c>
    </row>
    <row r="160" spans="1:6" ht="15.75">
      <c r="A160" s="61"/>
      <c r="D160" s="62" t="s">
        <v>139</v>
      </c>
      <c r="E160" s="62"/>
      <c r="F160" s="62"/>
    </row>
    <row r="161" spans="1:6" ht="15.75">
      <c r="A161" s="61"/>
      <c r="D161" s="63" t="s">
        <v>25</v>
      </c>
      <c r="E161" s="63"/>
      <c r="F161" s="63"/>
    </row>
    <row r="162" spans="1:6" ht="15.75">
      <c r="A162" s="42"/>
      <c r="D162" s="43"/>
      <c r="E162" s="51" t="s">
        <v>124</v>
      </c>
      <c r="F162" s="43"/>
    </row>
    <row r="166" spans="4:6" ht="15.75">
      <c r="D166" s="64" t="s">
        <v>127</v>
      </c>
      <c r="E166" s="64"/>
      <c r="F166" s="64"/>
    </row>
  </sheetData>
  <sheetProtection/>
  <mergeCells count="22">
    <mergeCell ref="A3:B3"/>
    <mergeCell ref="C2:F2"/>
    <mergeCell ref="C3:F3"/>
    <mergeCell ref="C4:F4"/>
    <mergeCell ref="A1:F1"/>
    <mergeCell ref="A5:F5"/>
    <mergeCell ref="A2:B2"/>
    <mergeCell ref="A6:F6"/>
    <mergeCell ref="A10:F10"/>
    <mergeCell ref="E11:E12"/>
    <mergeCell ref="F11:F12"/>
    <mergeCell ref="A7:F7"/>
    <mergeCell ref="A9:F9"/>
    <mergeCell ref="A8:F8"/>
    <mergeCell ref="A160:A161"/>
    <mergeCell ref="D160:F160"/>
    <mergeCell ref="D161:F161"/>
    <mergeCell ref="D166:F166"/>
    <mergeCell ref="A11:A12"/>
    <mergeCell ref="B11:B12"/>
    <mergeCell ref="C11:C12"/>
    <mergeCell ref="D11:D12"/>
  </mergeCells>
  <printOptions/>
  <pageMargins left="0.45" right="0.2" top="0.75" bottom="0.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162"/>
  <sheetViews>
    <sheetView zoomScalePageLayoutView="0" workbookViewId="0" topLeftCell="A152">
      <selection activeCell="A139" sqref="A139:IV139"/>
    </sheetView>
  </sheetViews>
  <sheetFormatPr defaultColWidth="9.00390625" defaultRowHeight="15.75"/>
  <cols>
    <col min="1" max="1" width="5.125" style="4" customWidth="1"/>
    <col min="2" max="2" width="28.00390625" style="4" customWidth="1"/>
    <col min="3" max="3" width="15.125" style="4" customWidth="1"/>
    <col min="4" max="4" width="14.625" style="4" customWidth="1"/>
    <col min="5" max="5" width="13.125" style="4" customWidth="1"/>
    <col min="6" max="6" width="13.875" style="30" customWidth="1"/>
    <col min="7" max="7" width="21.375" style="31" customWidth="1"/>
    <col min="8" max="8" width="14.375" style="31" bestFit="1" customWidth="1"/>
    <col min="9" max="16384" width="9.00390625" style="31" customWidth="1"/>
  </cols>
  <sheetData>
    <row r="1" spans="1:6" ht="22.5" customHeight="1">
      <c r="A1" s="75" t="s">
        <v>117</v>
      </c>
      <c r="B1" s="75"/>
      <c r="C1" s="75"/>
      <c r="D1" s="75"/>
      <c r="E1" s="75"/>
      <c r="F1" s="75"/>
    </row>
    <row r="2" spans="1:6" ht="21.75" customHeight="1">
      <c r="A2" s="63" t="s">
        <v>129</v>
      </c>
      <c r="B2" s="63"/>
      <c r="C2" s="63" t="s">
        <v>118</v>
      </c>
      <c r="D2" s="63"/>
      <c r="E2" s="63"/>
      <c r="F2" s="63"/>
    </row>
    <row r="3" spans="1:6" ht="21.75" customHeight="1">
      <c r="A3" s="63" t="s">
        <v>92</v>
      </c>
      <c r="B3" s="63"/>
      <c r="C3" s="74" t="s">
        <v>123</v>
      </c>
      <c r="D3" s="63"/>
      <c r="E3" s="63"/>
      <c r="F3" s="63"/>
    </row>
    <row r="4" spans="1:6" ht="21.75" customHeight="1">
      <c r="A4" s="43"/>
      <c r="B4" s="43"/>
      <c r="C4" s="62" t="s">
        <v>132</v>
      </c>
      <c r="D4" s="62"/>
      <c r="E4" s="62"/>
      <c r="F4" s="62"/>
    </row>
    <row r="5" spans="1:6" ht="27.75" customHeight="1">
      <c r="A5" s="63" t="s">
        <v>144</v>
      </c>
      <c r="B5" s="76"/>
      <c r="C5" s="76"/>
      <c r="D5" s="76"/>
      <c r="E5" s="76"/>
      <c r="F5" s="76"/>
    </row>
    <row r="6" spans="1:6" ht="15.75">
      <c r="A6" s="66" t="s">
        <v>21</v>
      </c>
      <c r="B6" s="66"/>
      <c r="C6" s="66"/>
      <c r="D6" s="66"/>
      <c r="E6" s="66"/>
      <c r="F6" s="66"/>
    </row>
    <row r="7" spans="1:6" ht="39.75" customHeight="1">
      <c r="A7" s="70" t="s">
        <v>121</v>
      </c>
      <c r="B7" s="71"/>
      <c r="C7" s="71"/>
      <c r="D7" s="71"/>
      <c r="E7" s="71"/>
      <c r="F7" s="71"/>
    </row>
    <row r="8" spans="1:6" ht="68.25" customHeight="1">
      <c r="A8" s="72" t="s">
        <v>122</v>
      </c>
      <c r="B8" s="73"/>
      <c r="C8" s="73"/>
      <c r="D8" s="73"/>
      <c r="E8" s="73"/>
      <c r="F8" s="73"/>
    </row>
    <row r="9" spans="1:6" ht="24" customHeight="1">
      <c r="A9" s="70" t="s">
        <v>130</v>
      </c>
      <c r="B9" s="70"/>
      <c r="C9" s="70"/>
      <c r="D9" s="70"/>
      <c r="E9" s="70"/>
      <c r="F9" s="70"/>
    </row>
    <row r="10" spans="1:6" ht="15.75">
      <c r="A10" s="67" t="s">
        <v>90</v>
      </c>
      <c r="B10" s="67"/>
      <c r="C10" s="67"/>
      <c r="D10" s="67"/>
      <c r="E10" s="67"/>
      <c r="F10" s="67"/>
    </row>
    <row r="11" spans="1:6" ht="15.75" customHeight="1">
      <c r="A11" s="65" t="s">
        <v>1</v>
      </c>
      <c r="B11" s="65" t="s">
        <v>2</v>
      </c>
      <c r="C11" s="65" t="s">
        <v>22</v>
      </c>
      <c r="D11" s="65" t="s">
        <v>138</v>
      </c>
      <c r="E11" s="65" t="s">
        <v>119</v>
      </c>
      <c r="F11" s="68" t="s">
        <v>120</v>
      </c>
    </row>
    <row r="12" spans="1:6" ht="54" customHeight="1">
      <c r="A12" s="65"/>
      <c r="B12" s="65"/>
      <c r="C12" s="65"/>
      <c r="D12" s="65"/>
      <c r="E12" s="65"/>
      <c r="F12" s="69"/>
    </row>
    <row r="13" spans="1:6" ht="22.5" customHeight="1" hidden="1">
      <c r="A13" s="5">
        <v>1</v>
      </c>
      <c r="B13" s="6" t="s">
        <v>7</v>
      </c>
      <c r="C13" s="5"/>
      <c r="D13" s="5"/>
      <c r="E13" s="5"/>
      <c r="F13" s="5"/>
    </row>
    <row r="14" spans="1:6" ht="22.5" customHeight="1" hidden="1">
      <c r="A14" s="5">
        <v>1.1</v>
      </c>
      <c r="B14" s="6" t="s">
        <v>8</v>
      </c>
      <c r="C14" s="5"/>
      <c r="D14" s="5"/>
      <c r="E14" s="5"/>
      <c r="F14" s="5"/>
    </row>
    <row r="15" spans="1:6" ht="22.5" customHeight="1" hidden="1">
      <c r="A15" s="5"/>
      <c r="B15" s="6" t="s">
        <v>9</v>
      </c>
      <c r="C15" s="5"/>
      <c r="D15" s="5"/>
      <c r="E15" s="5"/>
      <c r="F15" s="5"/>
    </row>
    <row r="16" spans="1:6" ht="22.5" customHeight="1" hidden="1">
      <c r="A16" s="5"/>
      <c r="B16" s="6" t="s">
        <v>10</v>
      </c>
      <c r="C16" s="5"/>
      <c r="D16" s="5"/>
      <c r="E16" s="5"/>
      <c r="F16" s="5"/>
    </row>
    <row r="17" spans="1:6" ht="22.5" customHeight="1" hidden="1">
      <c r="A17" s="5"/>
      <c r="B17" s="6" t="s">
        <v>23</v>
      </c>
      <c r="C17" s="5"/>
      <c r="D17" s="5"/>
      <c r="E17" s="5"/>
      <c r="F17" s="5"/>
    </row>
    <row r="18" spans="1:6" ht="22.5" customHeight="1" hidden="1">
      <c r="A18" s="5">
        <v>1.2</v>
      </c>
      <c r="B18" s="6" t="s">
        <v>11</v>
      </c>
      <c r="C18" s="5"/>
      <c r="D18" s="5"/>
      <c r="E18" s="5"/>
      <c r="F18" s="5"/>
    </row>
    <row r="19" spans="1:6" ht="22.5" customHeight="1" hidden="1">
      <c r="A19" s="5"/>
      <c r="B19" s="6" t="s">
        <v>12</v>
      </c>
      <c r="C19" s="5"/>
      <c r="D19" s="5"/>
      <c r="E19" s="5"/>
      <c r="F19" s="5"/>
    </row>
    <row r="20" spans="1:6" ht="22.5" customHeight="1" hidden="1">
      <c r="A20" s="5"/>
      <c r="B20" s="6" t="s">
        <v>13</v>
      </c>
      <c r="C20" s="5"/>
      <c r="D20" s="5"/>
      <c r="E20" s="5"/>
      <c r="F20" s="5"/>
    </row>
    <row r="21" spans="1:6" ht="22.5" customHeight="1" hidden="1">
      <c r="A21" s="5"/>
      <c r="B21" s="6" t="s">
        <v>23</v>
      </c>
      <c r="C21" s="5"/>
      <c r="D21" s="5"/>
      <c r="E21" s="5"/>
      <c r="F21" s="5"/>
    </row>
    <row r="22" spans="1:6" ht="22.5" customHeight="1" hidden="1">
      <c r="A22" s="5">
        <v>2</v>
      </c>
      <c r="B22" s="6" t="s">
        <v>14</v>
      </c>
      <c r="C22" s="5"/>
      <c r="D22" s="5"/>
      <c r="E22" s="5"/>
      <c r="F22" s="5"/>
    </row>
    <row r="23" spans="1:6" ht="22.5" customHeight="1" hidden="1">
      <c r="A23" s="5">
        <v>2.1</v>
      </c>
      <c r="B23" s="6" t="s">
        <v>24</v>
      </c>
      <c r="C23" s="5"/>
      <c r="D23" s="5"/>
      <c r="E23" s="5"/>
      <c r="F23" s="5"/>
    </row>
    <row r="24" spans="1:6" ht="22.5" customHeight="1" hidden="1">
      <c r="A24" s="5" t="s">
        <v>15</v>
      </c>
      <c r="B24" s="6" t="s">
        <v>16</v>
      </c>
      <c r="C24" s="5"/>
      <c r="D24" s="5"/>
      <c r="E24" s="5"/>
      <c r="F24" s="5"/>
    </row>
    <row r="25" spans="1:6" ht="22.5" customHeight="1" hidden="1">
      <c r="A25" s="5" t="s">
        <v>17</v>
      </c>
      <c r="B25" s="6" t="s">
        <v>5</v>
      </c>
      <c r="C25" s="5"/>
      <c r="D25" s="5"/>
      <c r="E25" s="5"/>
      <c r="F25" s="5"/>
    </row>
    <row r="26" spans="1:6" ht="22.5" customHeight="1" hidden="1">
      <c r="A26" s="5">
        <v>2.2</v>
      </c>
      <c r="B26" s="6" t="s">
        <v>3</v>
      </c>
      <c r="C26" s="5"/>
      <c r="D26" s="5"/>
      <c r="E26" s="5"/>
      <c r="F26" s="5"/>
    </row>
    <row r="27" spans="1:6" ht="22.5" customHeight="1" hidden="1">
      <c r="A27" s="5" t="s">
        <v>15</v>
      </c>
      <c r="B27" s="6" t="s">
        <v>18</v>
      </c>
      <c r="C27" s="5"/>
      <c r="D27" s="5"/>
      <c r="E27" s="5"/>
      <c r="F27" s="5"/>
    </row>
    <row r="28" spans="1:6" ht="22.5" customHeight="1" hidden="1">
      <c r="A28" s="5" t="s">
        <v>17</v>
      </c>
      <c r="B28" s="6" t="s">
        <v>4</v>
      </c>
      <c r="C28" s="5"/>
      <c r="D28" s="5"/>
      <c r="E28" s="5"/>
      <c r="F28" s="5"/>
    </row>
    <row r="29" spans="1:6" ht="22.5" customHeight="1" hidden="1">
      <c r="A29" s="5">
        <v>3</v>
      </c>
      <c r="B29" s="6" t="s">
        <v>19</v>
      </c>
      <c r="C29" s="5"/>
      <c r="D29" s="5"/>
      <c r="E29" s="5"/>
      <c r="F29" s="5"/>
    </row>
    <row r="30" spans="1:6" ht="22.5" customHeight="1" hidden="1">
      <c r="A30" s="5">
        <v>3.1</v>
      </c>
      <c r="B30" s="6" t="s">
        <v>8</v>
      </c>
      <c r="C30" s="5"/>
      <c r="D30" s="5"/>
      <c r="E30" s="5"/>
      <c r="F30" s="5"/>
    </row>
    <row r="31" spans="1:6" ht="22.5" customHeight="1" hidden="1">
      <c r="A31" s="5"/>
      <c r="B31" s="6" t="s">
        <v>9</v>
      </c>
      <c r="C31" s="5"/>
      <c r="D31" s="5"/>
      <c r="E31" s="5"/>
      <c r="F31" s="5"/>
    </row>
    <row r="32" spans="1:6" ht="22.5" customHeight="1" hidden="1">
      <c r="A32" s="5"/>
      <c r="B32" s="6" t="s">
        <v>10</v>
      </c>
      <c r="C32" s="5"/>
      <c r="D32" s="5"/>
      <c r="E32" s="5"/>
      <c r="F32" s="5"/>
    </row>
    <row r="33" spans="1:6" ht="22.5" customHeight="1" hidden="1">
      <c r="A33" s="5"/>
      <c r="B33" s="6" t="s">
        <v>23</v>
      </c>
      <c r="C33" s="5"/>
      <c r="D33" s="5"/>
      <c r="E33" s="5"/>
      <c r="F33" s="5"/>
    </row>
    <row r="34" spans="1:6" ht="22.5" customHeight="1" hidden="1">
      <c r="A34" s="5">
        <v>3.2</v>
      </c>
      <c r="B34" s="6" t="s">
        <v>11</v>
      </c>
      <c r="C34" s="5"/>
      <c r="D34" s="5"/>
      <c r="E34" s="5"/>
      <c r="F34" s="5"/>
    </row>
    <row r="35" spans="1:6" ht="22.5" customHeight="1" hidden="1">
      <c r="A35" s="5"/>
      <c r="B35" s="6" t="s">
        <v>12</v>
      </c>
      <c r="C35" s="5"/>
      <c r="D35" s="5"/>
      <c r="E35" s="5"/>
      <c r="F35" s="5"/>
    </row>
    <row r="36" spans="1:6" ht="22.5" customHeight="1" hidden="1">
      <c r="A36" s="5"/>
      <c r="B36" s="6" t="s">
        <v>13</v>
      </c>
      <c r="C36" s="5"/>
      <c r="D36" s="5"/>
      <c r="E36" s="5"/>
      <c r="F36" s="5"/>
    </row>
    <row r="37" spans="1:6" ht="22.5" customHeight="1" hidden="1">
      <c r="A37" s="5"/>
      <c r="B37" s="6" t="s">
        <v>23</v>
      </c>
      <c r="C37" s="5"/>
      <c r="D37" s="5"/>
      <c r="E37" s="5"/>
      <c r="F37" s="5"/>
    </row>
    <row r="38" spans="1:8" s="33" customFormat="1" ht="22.5" customHeight="1">
      <c r="A38" s="5" t="s">
        <v>0</v>
      </c>
      <c r="B38" s="6" t="s">
        <v>20</v>
      </c>
      <c r="C38" s="7">
        <f>C39</f>
        <v>4603156000</v>
      </c>
      <c r="D38" s="7">
        <f>D39</f>
        <v>1092781664.25</v>
      </c>
      <c r="E38" s="7">
        <f>E39</f>
        <v>0</v>
      </c>
      <c r="F38" s="5"/>
      <c r="G38" s="32"/>
      <c r="H38" s="32"/>
    </row>
    <row r="39" spans="1:7" s="33" customFormat="1" ht="30.75" customHeight="1">
      <c r="A39" s="5">
        <v>1</v>
      </c>
      <c r="B39" s="6" t="s">
        <v>6</v>
      </c>
      <c r="C39" s="7">
        <f>C40+C111+C139</f>
        <v>4603156000</v>
      </c>
      <c r="D39" s="7">
        <f>D40+D111+D139</f>
        <v>1092781664.25</v>
      </c>
      <c r="E39" s="9"/>
      <c r="F39" s="34"/>
      <c r="G39" s="32"/>
    </row>
    <row r="40" spans="1:8" s="33" customFormat="1" ht="22.5" customHeight="1">
      <c r="A40" s="54">
        <v>1.1</v>
      </c>
      <c r="B40" s="55" t="s">
        <v>18</v>
      </c>
      <c r="C40" s="56">
        <f>C41+C44+C51+C54+C59+C61+C64+C75+C78+C84+C87+C94+C105+C71</f>
        <v>2922690658</v>
      </c>
      <c r="D40" s="56">
        <f>D41+D44+D51+D54+D59+D61+D64+D75+D78+D84+D87+D94+D105+D71</f>
        <v>720033764.5</v>
      </c>
      <c r="E40" s="57"/>
      <c r="F40" s="54"/>
      <c r="G40" s="46"/>
      <c r="H40" s="32"/>
    </row>
    <row r="41" spans="1:6" s="33" customFormat="1" ht="22.5" customHeight="1">
      <c r="A41" s="10">
        <v>6000</v>
      </c>
      <c r="B41" s="10" t="s">
        <v>31</v>
      </c>
      <c r="C41" s="11">
        <f>SUM(C42:C43)</f>
        <v>1423866000</v>
      </c>
      <c r="D41" s="11">
        <f>SUM(D42:D43)</f>
        <v>355966500</v>
      </c>
      <c r="E41" s="12"/>
      <c r="F41" s="12"/>
    </row>
    <row r="42" spans="1:6" s="33" customFormat="1" ht="22.5" customHeight="1">
      <c r="A42" s="1">
        <v>6001</v>
      </c>
      <c r="B42" s="1" t="s">
        <v>26</v>
      </c>
      <c r="C42" s="13">
        <v>1117314000</v>
      </c>
      <c r="D42" s="18">
        <f>C42/4</f>
        <v>279328500</v>
      </c>
      <c r="E42" s="14">
        <f>(D42/C42)</f>
        <v>0.25</v>
      </c>
      <c r="F42" s="35">
        <v>0.23</v>
      </c>
    </row>
    <row r="43" spans="1:6" s="33" customFormat="1" ht="22.5" customHeight="1">
      <c r="A43" s="1">
        <v>6051</v>
      </c>
      <c r="B43" s="1" t="s">
        <v>133</v>
      </c>
      <c r="C43" s="13">
        <v>306552000</v>
      </c>
      <c r="D43" s="18">
        <f>C43/4</f>
        <v>76638000</v>
      </c>
      <c r="E43" s="14">
        <f>(D43/C43)</f>
        <v>0.25</v>
      </c>
      <c r="F43" s="35">
        <v>0.28</v>
      </c>
    </row>
    <row r="44" spans="1:6" s="33" customFormat="1" ht="22.5" customHeight="1">
      <c r="A44" s="10">
        <v>6100</v>
      </c>
      <c r="B44" s="10" t="s">
        <v>32</v>
      </c>
      <c r="C44" s="11">
        <f>SUM(C45:C50)</f>
        <v>593780661</v>
      </c>
      <c r="D44" s="11">
        <f>SUM(D45:D50)</f>
        <v>148445165.25</v>
      </c>
      <c r="E44" s="11"/>
      <c r="F44" s="36"/>
    </row>
    <row r="45" spans="1:6" s="33" customFormat="1" ht="22.5" customHeight="1">
      <c r="A45" s="1">
        <v>6101</v>
      </c>
      <c r="B45" s="1" t="s">
        <v>28</v>
      </c>
      <c r="C45" s="13">
        <v>24684000</v>
      </c>
      <c r="D45" s="18">
        <f aca="true" t="shared" si="0" ref="D45:D50">C45/4</f>
        <v>6171000</v>
      </c>
      <c r="E45" s="14">
        <f aca="true" t="shared" si="1" ref="E45:E50">(D45/C45)</f>
        <v>0.25</v>
      </c>
      <c r="F45" s="35">
        <v>0.24</v>
      </c>
    </row>
    <row r="46" spans="1:6" s="33" customFormat="1" ht="22.5" customHeight="1">
      <c r="A46" s="1">
        <v>6102</v>
      </c>
      <c r="B46" s="1" t="s">
        <v>91</v>
      </c>
      <c r="D46" s="18"/>
      <c r="E46" s="13"/>
      <c r="F46" s="35"/>
    </row>
    <row r="47" spans="1:6" s="33" customFormat="1" ht="22.5" customHeight="1">
      <c r="A47" s="1">
        <v>6112</v>
      </c>
      <c r="B47" s="1" t="s">
        <v>29</v>
      </c>
      <c r="C47" s="13">
        <v>326557445</v>
      </c>
      <c r="D47" s="18">
        <f t="shared" si="0"/>
        <v>81639361.25</v>
      </c>
      <c r="E47" s="14">
        <f t="shared" si="1"/>
        <v>0.25</v>
      </c>
      <c r="F47" s="35">
        <v>0.23</v>
      </c>
    </row>
    <row r="48" spans="1:6" s="33" customFormat="1" ht="22.5" customHeight="1">
      <c r="A48" s="1">
        <v>6113</v>
      </c>
      <c r="B48" s="1" t="s">
        <v>30</v>
      </c>
      <c r="C48" s="13">
        <v>2904000</v>
      </c>
      <c r="D48" s="18">
        <f t="shared" si="0"/>
        <v>726000</v>
      </c>
      <c r="E48" s="14">
        <f t="shared" si="1"/>
        <v>0.25</v>
      </c>
      <c r="F48" s="35">
        <v>0.24</v>
      </c>
    </row>
    <row r="49" spans="1:6" s="33" customFormat="1" ht="22.5" customHeight="1">
      <c r="A49" s="1">
        <v>6115</v>
      </c>
      <c r="B49" s="1" t="s">
        <v>106</v>
      </c>
      <c r="C49" s="13">
        <v>227844620</v>
      </c>
      <c r="D49" s="18">
        <f t="shared" si="0"/>
        <v>56961155</v>
      </c>
      <c r="E49" s="14">
        <f t="shared" si="1"/>
        <v>0.25</v>
      </c>
      <c r="F49" s="35">
        <v>0.25</v>
      </c>
    </row>
    <row r="50" spans="1:6" s="33" customFormat="1" ht="22.5" customHeight="1">
      <c r="A50" s="1">
        <v>6116</v>
      </c>
      <c r="B50" s="1" t="s">
        <v>114</v>
      </c>
      <c r="C50" s="13">
        <v>11790596</v>
      </c>
      <c r="D50" s="18">
        <f t="shared" si="0"/>
        <v>2947649</v>
      </c>
      <c r="E50" s="14">
        <f t="shared" si="1"/>
        <v>0.25</v>
      </c>
      <c r="F50" s="35">
        <v>0.25</v>
      </c>
    </row>
    <row r="51" spans="1:6" s="33" customFormat="1" ht="22.5" customHeight="1">
      <c r="A51" s="10">
        <v>6250</v>
      </c>
      <c r="B51" s="10" t="s">
        <v>33</v>
      </c>
      <c r="C51" s="11">
        <f>SUM(C52:C53)</f>
        <v>2352000</v>
      </c>
      <c r="D51" s="11">
        <f>SUM(D52:D53)</f>
        <v>588000</v>
      </c>
      <c r="E51" s="11"/>
      <c r="F51" s="37"/>
    </row>
    <row r="52" spans="1:6" s="33" customFormat="1" ht="22.5" customHeight="1">
      <c r="A52" s="19">
        <v>6253</v>
      </c>
      <c r="B52" s="19" t="s">
        <v>34</v>
      </c>
      <c r="C52" s="13"/>
      <c r="D52" s="13"/>
      <c r="E52" s="14"/>
      <c r="F52" s="5"/>
    </row>
    <row r="53" spans="1:6" s="33" customFormat="1" ht="22.5" customHeight="1">
      <c r="A53" s="1">
        <v>6299</v>
      </c>
      <c r="B53" s="1" t="s">
        <v>35</v>
      </c>
      <c r="C53" s="13">
        <v>2352000</v>
      </c>
      <c r="D53" s="13">
        <f>C53/4</f>
        <v>588000</v>
      </c>
      <c r="E53" s="14">
        <f aca="true" t="shared" si="2" ref="E53:E58">(D53/C53)</f>
        <v>0.25</v>
      </c>
      <c r="F53" s="5"/>
    </row>
    <row r="54" spans="1:6" s="33" customFormat="1" ht="22.5" customHeight="1">
      <c r="A54" s="10">
        <v>6300</v>
      </c>
      <c r="B54" s="10" t="s">
        <v>36</v>
      </c>
      <c r="C54" s="11">
        <f>SUM(C55:C58)</f>
        <v>396723997</v>
      </c>
      <c r="D54" s="11">
        <f>SUM(D55:D58)</f>
        <v>99180999.25</v>
      </c>
      <c r="E54" s="12"/>
      <c r="F54" s="12"/>
    </row>
    <row r="55" spans="1:6" s="33" customFormat="1" ht="22.5" customHeight="1">
      <c r="A55" s="1">
        <v>6301</v>
      </c>
      <c r="B55" s="1" t="s">
        <v>37</v>
      </c>
      <c r="C55" s="13">
        <v>295432885</v>
      </c>
      <c r="D55" s="13">
        <f>C55/4</f>
        <v>73858221.25</v>
      </c>
      <c r="E55" s="14">
        <f t="shared" si="2"/>
        <v>0.25</v>
      </c>
      <c r="F55" s="35">
        <v>0.24</v>
      </c>
    </row>
    <row r="56" spans="1:6" s="33" customFormat="1" ht="22.5" customHeight="1">
      <c r="A56" s="1">
        <v>6302</v>
      </c>
      <c r="B56" s="1" t="s">
        <v>38</v>
      </c>
      <c r="C56" s="13">
        <v>50645556</v>
      </c>
      <c r="D56" s="13">
        <f>C56/4</f>
        <v>12661389</v>
      </c>
      <c r="E56" s="14">
        <f t="shared" si="2"/>
        <v>0.25</v>
      </c>
      <c r="F56" s="35">
        <v>0.23</v>
      </c>
    </row>
    <row r="57" spans="1:6" s="33" customFormat="1" ht="22.5" customHeight="1">
      <c r="A57" s="1">
        <v>6303</v>
      </c>
      <c r="B57" s="1" t="s">
        <v>39</v>
      </c>
      <c r="C57" s="13">
        <v>33763704</v>
      </c>
      <c r="D57" s="13">
        <f>C57/4</f>
        <v>8440926</v>
      </c>
      <c r="E57" s="14">
        <f t="shared" si="2"/>
        <v>0.25</v>
      </c>
      <c r="F57" s="35">
        <v>0.23</v>
      </c>
    </row>
    <row r="58" spans="1:6" s="33" customFormat="1" ht="22.5" customHeight="1">
      <c r="A58" s="1">
        <v>6304</v>
      </c>
      <c r="B58" s="1" t="s">
        <v>40</v>
      </c>
      <c r="C58" s="13">
        <v>16881852</v>
      </c>
      <c r="D58" s="13">
        <f>C58/4</f>
        <v>4220463</v>
      </c>
      <c r="E58" s="14">
        <f t="shared" si="2"/>
        <v>0.25</v>
      </c>
      <c r="F58" s="35">
        <v>0.23</v>
      </c>
    </row>
    <row r="59" spans="1:6" s="39" customFormat="1" ht="36" customHeight="1">
      <c r="A59" s="16">
        <v>6051</v>
      </c>
      <c r="B59" s="20" t="s">
        <v>77</v>
      </c>
      <c r="C59" s="17">
        <f>C60</f>
        <v>65504400</v>
      </c>
      <c r="D59" s="17">
        <f>D60</f>
        <v>16376100</v>
      </c>
      <c r="E59" s="21">
        <f>E60</f>
        <v>0</v>
      </c>
      <c r="F59" s="38"/>
    </row>
    <row r="60" spans="1:6" s="33" customFormat="1" ht="22.5" customHeight="1">
      <c r="A60" s="22">
        <v>6051</v>
      </c>
      <c r="B60" s="1" t="s">
        <v>134</v>
      </c>
      <c r="C60" s="13">
        <v>65504400</v>
      </c>
      <c r="D60" s="13">
        <f>C60/4</f>
        <v>16376100</v>
      </c>
      <c r="E60" s="14"/>
      <c r="F60" s="35"/>
    </row>
    <row r="61" spans="1:6" s="33" customFormat="1" ht="22.5" customHeight="1">
      <c r="A61" s="10">
        <v>6500</v>
      </c>
      <c r="B61" s="10" t="s">
        <v>41</v>
      </c>
      <c r="C61" s="23">
        <f>SUM(C62:C63)</f>
        <v>66000000</v>
      </c>
      <c r="D61" s="23">
        <f>SUM(D62:D63)</f>
        <v>16500000</v>
      </c>
      <c r="E61" s="12"/>
      <c r="F61" s="12"/>
    </row>
    <row r="62" spans="1:6" s="33" customFormat="1" ht="22.5" customHeight="1">
      <c r="A62" s="1">
        <v>6501</v>
      </c>
      <c r="B62" s="1" t="s">
        <v>42</v>
      </c>
      <c r="C62" s="24">
        <v>60000000</v>
      </c>
      <c r="D62" s="13">
        <f>C62/4</f>
        <v>15000000</v>
      </c>
      <c r="E62" s="14">
        <f aca="true" t="shared" si="3" ref="E62:E70">(D62/C62)</f>
        <v>0.25</v>
      </c>
      <c r="F62" s="35">
        <v>0.25</v>
      </c>
    </row>
    <row r="63" spans="1:6" s="33" customFormat="1" ht="22.5" customHeight="1">
      <c r="A63" s="1">
        <v>6504</v>
      </c>
      <c r="B63" s="1" t="s">
        <v>44</v>
      </c>
      <c r="C63" s="24">
        <v>6000000</v>
      </c>
      <c r="D63" s="13">
        <f>C63/4</f>
        <v>1500000</v>
      </c>
      <c r="E63" s="14">
        <f t="shared" si="3"/>
        <v>0.25</v>
      </c>
      <c r="F63" s="35"/>
    </row>
    <row r="64" spans="1:6" s="33" customFormat="1" ht="22.5" customHeight="1">
      <c r="A64" s="10">
        <v>6550</v>
      </c>
      <c r="B64" s="10" t="s">
        <v>45</v>
      </c>
      <c r="C64" s="3">
        <f>SUM(C65:C70)</f>
        <v>59577159</v>
      </c>
      <c r="D64" s="3">
        <f>SUM(D65:D68)</f>
        <v>11750000</v>
      </c>
      <c r="E64" s="12"/>
      <c r="F64" s="12"/>
    </row>
    <row r="65" spans="1:6" s="33" customFormat="1" ht="22.5" customHeight="1">
      <c r="A65" s="1">
        <v>6551</v>
      </c>
      <c r="B65" s="1" t="s">
        <v>46</v>
      </c>
      <c r="C65" s="24">
        <v>24000000</v>
      </c>
      <c r="D65" s="13">
        <f aca="true" t="shared" si="4" ref="D65:D74">C65/4</f>
        <v>6000000</v>
      </c>
      <c r="E65" s="14">
        <f t="shared" si="3"/>
        <v>0.25</v>
      </c>
      <c r="F65" s="35">
        <v>0.17</v>
      </c>
    </row>
    <row r="66" spans="1:6" s="33" customFormat="1" ht="22.5" customHeight="1">
      <c r="A66" s="1">
        <v>6552</v>
      </c>
      <c r="B66" s="1" t="s">
        <v>47</v>
      </c>
      <c r="C66" s="24">
        <v>12000000</v>
      </c>
      <c r="D66" s="13">
        <f t="shared" si="4"/>
        <v>3000000</v>
      </c>
      <c r="E66" s="14">
        <f t="shared" si="3"/>
        <v>0.25</v>
      </c>
      <c r="F66" s="35">
        <v>0.01</v>
      </c>
    </row>
    <row r="67" spans="1:6" s="33" customFormat="1" ht="22.5" customHeight="1">
      <c r="A67" s="1">
        <v>6559</v>
      </c>
      <c r="B67" s="1" t="s">
        <v>48</v>
      </c>
      <c r="C67" s="24">
        <v>3000000</v>
      </c>
      <c r="D67" s="13">
        <f t="shared" si="4"/>
        <v>750000</v>
      </c>
      <c r="E67" s="14">
        <f t="shared" si="3"/>
        <v>0.25</v>
      </c>
      <c r="F67" s="52">
        <v>0.06</v>
      </c>
    </row>
    <row r="68" spans="1:6" s="33" customFormat="1" ht="22.5" customHeight="1">
      <c r="A68" s="1">
        <v>6559</v>
      </c>
      <c r="B68" s="1" t="s">
        <v>93</v>
      </c>
      <c r="C68" s="24">
        <v>8000000</v>
      </c>
      <c r="D68" s="13">
        <f t="shared" si="4"/>
        <v>2000000</v>
      </c>
      <c r="E68" s="14">
        <f t="shared" si="3"/>
        <v>0.25</v>
      </c>
      <c r="F68" s="52"/>
    </row>
    <row r="69" spans="1:6" s="33" customFormat="1" ht="22.5" customHeight="1">
      <c r="A69" s="1">
        <v>6559</v>
      </c>
      <c r="B69" s="1" t="s">
        <v>125</v>
      </c>
      <c r="C69" s="24">
        <v>6000000</v>
      </c>
      <c r="D69" s="13">
        <f t="shared" si="4"/>
        <v>1500000</v>
      </c>
      <c r="E69" s="14">
        <f t="shared" si="3"/>
        <v>0.25</v>
      </c>
      <c r="F69" s="52"/>
    </row>
    <row r="70" spans="1:6" s="33" customFormat="1" ht="22.5" customHeight="1">
      <c r="A70" s="1">
        <v>6559</v>
      </c>
      <c r="B70" s="1" t="s">
        <v>126</v>
      </c>
      <c r="C70" s="24">
        <v>6577159</v>
      </c>
      <c r="D70" s="13">
        <f t="shared" si="4"/>
        <v>1644289.75</v>
      </c>
      <c r="E70" s="14">
        <f t="shared" si="3"/>
        <v>0.25</v>
      </c>
      <c r="F70" s="52"/>
    </row>
    <row r="71" spans="1:6" s="33" customFormat="1" ht="22.5" customHeight="1">
      <c r="A71" s="10">
        <v>6600</v>
      </c>
      <c r="B71" s="10" t="s">
        <v>49</v>
      </c>
      <c r="C71" s="3">
        <f>SUM(C72:C74)</f>
        <v>24000000</v>
      </c>
      <c r="D71" s="3">
        <f>SUM(D72:D74)</f>
        <v>6000000</v>
      </c>
      <c r="E71" s="12"/>
      <c r="F71" s="12"/>
    </row>
    <row r="72" spans="1:6" s="33" customFormat="1" ht="22.5" customHeight="1">
      <c r="A72" s="1">
        <v>6601</v>
      </c>
      <c r="B72" s="1" t="s">
        <v>50</v>
      </c>
      <c r="C72" s="24">
        <v>12000000</v>
      </c>
      <c r="D72" s="13">
        <f t="shared" si="4"/>
        <v>3000000</v>
      </c>
      <c r="E72" s="14">
        <f aca="true" t="shared" si="5" ref="E72:E86">(D72/C72)</f>
        <v>0.25</v>
      </c>
      <c r="F72" s="35">
        <v>0.18</v>
      </c>
    </row>
    <row r="73" spans="1:6" s="33" customFormat="1" ht="22.5" customHeight="1">
      <c r="A73" s="1">
        <v>6605</v>
      </c>
      <c r="B73" s="1" t="s">
        <v>52</v>
      </c>
      <c r="C73" s="24">
        <v>6600000</v>
      </c>
      <c r="D73" s="13">
        <f t="shared" si="4"/>
        <v>1650000</v>
      </c>
      <c r="E73" s="14">
        <f t="shared" si="5"/>
        <v>0.25</v>
      </c>
      <c r="F73" s="35">
        <v>0.12</v>
      </c>
    </row>
    <row r="74" spans="1:6" s="33" customFormat="1" ht="22.5" customHeight="1">
      <c r="A74" s="1">
        <v>6618</v>
      </c>
      <c r="B74" s="1" t="s">
        <v>94</v>
      </c>
      <c r="C74" s="24">
        <v>5400000</v>
      </c>
      <c r="D74" s="13">
        <f t="shared" si="4"/>
        <v>1350000</v>
      </c>
      <c r="E74" s="14">
        <f t="shared" si="5"/>
        <v>0.25</v>
      </c>
      <c r="F74" s="35">
        <v>0.25</v>
      </c>
    </row>
    <row r="75" spans="1:6" s="33" customFormat="1" ht="22.5" customHeight="1">
      <c r="A75" s="10">
        <v>6650</v>
      </c>
      <c r="B75" s="10" t="s">
        <v>53</v>
      </c>
      <c r="C75" s="3">
        <f>SUM(C76:C77)</f>
        <v>2070000</v>
      </c>
      <c r="D75" s="3">
        <f>SUM(D76:D77)</f>
        <v>0</v>
      </c>
      <c r="E75" s="12"/>
      <c r="F75" s="5"/>
    </row>
    <row r="76" spans="1:6" s="33" customFormat="1" ht="22.5" customHeight="1">
      <c r="A76" s="1">
        <v>6657</v>
      </c>
      <c r="B76" s="1" t="s">
        <v>54</v>
      </c>
      <c r="C76" s="24">
        <v>1200000</v>
      </c>
      <c r="D76" s="24"/>
      <c r="E76" s="14">
        <f t="shared" si="5"/>
        <v>0</v>
      </c>
      <c r="F76" s="5"/>
    </row>
    <row r="77" spans="1:6" s="33" customFormat="1" ht="22.5" customHeight="1">
      <c r="A77" s="1">
        <v>6699</v>
      </c>
      <c r="B77" s="1" t="s">
        <v>55</v>
      </c>
      <c r="C77" s="24">
        <v>870000</v>
      </c>
      <c r="D77" s="24"/>
      <c r="E77" s="14">
        <f t="shared" si="5"/>
        <v>0</v>
      </c>
      <c r="F77" s="5"/>
    </row>
    <row r="78" spans="1:6" s="33" customFormat="1" ht="22.5" customHeight="1">
      <c r="A78" s="10">
        <v>6700</v>
      </c>
      <c r="B78" s="10" t="s">
        <v>56</v>
      </c>
      <c r="C78" s="3">
        <f>SUM(C79:C83)</f>
        <v>98000000</v>
      </c>
      <c r="D78" s="3">
        <f>SUM(D79:D83)</f>
        <v>24500000</v>
      </c>
      <c r="E78" s="12"/>
      <c r="F78" s="5"/>
    </row>
    <row r="79" spans="1:6" s="33" customFormat="1" ht="22.5" customHeight="1">
      <c r="A79" s="1">
        <v>6701</v>
      </c>
      <c r="B79" s="1" t="s">
        <v>57</v>
      </c>
      <c r="C79" s="24">
        <v>30000000</v>
      </c>
      <c r="D79" s="13">
        <f aca="true" t="shared" si="6" ref="D79:D103">C79/4</f>
        <v>7500000</v>
      </c>
      <c r="E79" s="14">
        <f t="shared" si="5"/>
        <v>0.25</v>
      </c>
      <c r="F79" s="35">
        <v>0.2</v>
      </c>
    </row>
    <row r="80" spans="1:6" s="33" customFormat="1" ht="22.5" customHeight="1">
      <c r="A80" s="1">
        <v>6702</v>
      </c>
      <c r="B80" s="1" t="s">
        <v>58</v>
      </c>
      <c r="C80" s="24">
        <v>30000000</v>
      </c>
      <c r="D80" s="13">
        <f t="shared" si="6"/>
        <v>7500000</v>
      </c>
      <c r="E80" s="14">
        <f t="shared" si="5"/>
        <v>0.25</v>
      </c>
      <c r="F80" s="35">
        <v>0.11</v>
      </c>
    </row>
    <row r="81" spans="1:6" s="33" customFormat="1" ht="22.5" customHeight="1">
      <c r="A81" s="1">
        <v>6703</v>
      </c>
      <c r="B81" s="1" t="s">
        <v>59</v>
      </c>
      <c r="C81" s="24">
        <v>10000000</v>
      </c>
      <c r="D81" s="13">
        <f t="shared" si="6"/>
        <v>2500000</v>
      </c>
      <c r="E81" s="14">
        <f t="shared" si="5"/>
        <v>0.25</v>
      </c>
      <c r="F81" s="15">
        <v>0.05</v>
      </c>
    </row>
    <row r="82" spans="1:6" s="33" customFormat="1" ht="22.5" customHeight="1">
      <c r="A82" s="1">
        <v>6704</v>
      </c>
      <c r="B82" s="1" t="s">
        <v>60</v>
      </c>
      <c r="C82" s="24">
        <v>18000000</v>
      </c>
      <c r="D82" s="13">
        <f t="shared" si="6"/>
        <v>4500000</v>
      </c>
      <c r="E82" s="14">
        <f t="shared" si="5"/>
        <v>0.25</v>
      </c>
      <c r="F82" s="35">
        <v>0.2</v>
      </c>
    </row>
    <row r="83" spans="1:6" s="33" customFormat="1" ht="22.5" customHeight="1">
      <c r="A83" s="1">
        <v>6749</v>
      </c>
      <c r="B83" s="1" t="s">
        <v>61</v>
      </c>
      <c r="C83" s="24">
        <v>10000000</v>
      </c>
      <c r="D83" s="13">
        <f t="shared" si="6"/>
        <v>2500000</v>
      </c>
      <c r="E83" s="14">
        <f t="shared" si="5"/>
        <v>0.25</v>
      </c>
      <c r="F83" s="35"/>
    </row>
    <row r="84" spans="1:6" s="39" customFormat="1" ht="22.5" customHeight="1">
      <c r="A84" s="16">
        <v>6750</v>
      </c>
      <c r="B84" s="16" t="s">
        <v>89</v>
      </c>
      <c r="C84" s="3">
        <f>SUM(C85:C86)</f>
        <v>3000000</v>
      </c>
      <c r="D84" s="3">
        <f>SUM(D85:D86)</f>
        <v>750000</v>
      </c>
      <c r="E84" s="3"/>
      <c r="F84" s="44"/>
    </row>
    <row r="85" spans="1:6" s="33" customFormat="1" ht="22.5" customHeight="1">
      <c r="A85" s="1">
        <v>6757</v>
      </c>
      <c r="B85" s="1" t="s">
        <v>107</v>
      </c>
      <c r="C85" s="24"/>
      <c r="D85" s="13"/>
      <c r="E85" s="14"/>
      <c r="F85" s="35"/>
    </row>
    <row r="86" spans="1:6" s="33" customFormat="1" ht="22.5" customHeight="1">
      <c r="A86" s="1">
        <v>6799</v>
      </c>
      <c r="B86" s="1" t="s">
        <v>108</v>
      </c>
      <c r="C86" s="24">
        <v>3000000</v>
      </c>
      <c r="D86" s="13">
        <f t="shared" si="6"/>
        <v>750000</v>
      </c>
      <c r="E86" s="14">
        <f t="shared" si="5"/>
        <v>0.25</v>
      </c>
      <c r="F86" s="35"/>
    </row>
    <row r="87" spans="1:6" s="33" customFormat="1" ht="22.5" customHeight="1">
      <c r="A87" s="25">
        <v>6900</v>
      </c>
      <c r="B87" s="10" t="s">
        <v>62</v>
      </c>
      <c r="C87" s="3">
        <f>SUM(C88:C93)</f>
        <v>55000000</v>
      </c>
      <c r="D87" s="3">
        <f>SUM(D88:D93)</f>
        <v>7500000</v>
      </c>
      <c r="E87" s="12"/>
      <c r="F87" s="5"/>
    </row>
    <row r="88" spans="1:6" s="33" customFormat="1" ht="22.5" customHeight="1">
      <c r="A88" s="47">
        <v>6905</v>
      </c>
      <c r="B88" s="1" t="s">
        <v>115</v>
      </c>
      <c r="C88" s="24">
        <v>10000000</v>
      </c>
      <c r="D88" s="24"/>
      <c r="E88" s="14">
        <f>(D88/C88)</f>
        <v>0</v>
      </c>
      <c r="F88" s="15">
        <v>0.18</v>
      </c>
    </row>
    <row r="89" spans="1:6" s="33" customFormat="1" ht="22.5" customHeight="1">
      <c r="A89" s="47">
        <v>6907</v>
      </c>
      <c r="B89" s="1" t="s">
        <v>116</v>
      </c>
      <c r="C89" s="24">
        <v>10000000</v>
      </c>
      <c r="D89" s="24"/>
      <c r="E89" s="14">
        <f>(D89/C89)</f>
        <v>0</v>
      </c>
      <c r="F89" s="15">
        <v>0.18</v>
      </c>
    </row>
    <row r="90" spans="1:6" s="33" customFormat="1" ht="22.5" customHeight="1">
      <c r="A90" s="1">
        <v>6912</v>
      </c>
      <c r="B90" s="1" t="s">
        <v>63</v>
      </c>
      <c r="C90" s="24">
        <v>10000000</v>
      </c>
      <c r="D90" s="13">
        <f t="shared" si="6"/>
        <v>2500000</v>
      </c>
      <c r="E90" s="14">
        <f>(D90/C90)</f>
        <v>0.25</v>
      </c>
      <c r="F90" s="15">
        <v>0.18</v>
      </c>
    </row>
    <row r="91" spans="1:6" s="33" customFormat="1" ht="22.5" customHeight="1">
      <c r="A91" s="1">
        <v>6913</v>
      </c>
      <c r="B91" s="1" t="s">
        <v>64</v>
      </c>
      <c r="C91" s="24">
        <v>10000000</v>
      </c>
      <c r="D91" s="13">
        <f t="shared" si="6"/>
        <v>2500000</v>
      </c>
      <c r="E91" s="14">
        <f>(D91/C91)</f>
        <v>0.25</v>
      </c>
      <c r="F91" s="15">
        <v>0.15</v>
      </c>
    </row>
    <row r="92" spans="1:6" s="33" customFormat="1" ht="22.5" customHeight="1">
      <c r="A92" s="1">
        <v>6921</v>
      </c>
      <c r="B92" s="1" t="s">
        <v>65</v>
      </c>
      <c r="C92" s="24">
        <v>10000000</v>
      </c>
      <c r="D92" s="13">
        <f t="shared" si="6"/>
        <v>2500000</v>
      </c>
      <c r="E92" s="14">
        <f aca="true" t="shared" si="7" ref="E92:E108">(D92/C92)</f>
        <v>0.25</v>
      </c>
      <c r="F92" s="8">
        <v>0.18</v>
      </c>
    </row>
    <row r="93" spans="1:6" s="33" customFormat="1" ht="35.25" customHeight="1">
      <c r="A93" s="1">
        <v>6949</v>
      </c>
      <c r="B93" s="26" t="s">
        <v>104</v>
      </c>
      <c r="C93" s="24">
        <v>5000000</v>
      </c>
      <c r="D93" s="13"/>
      <c r="E93" s="14">
        <f t="shared" si="7"/>
        <v>0</v>
      </c>
      <c r="F93" s="40">
        <v>0.13</v>
      </c>
    </row>
    <row r="94" spans="1:6" s="33" customFormat="1" ht="22.5" customHeight="1">
      <c r="A94" s="10">
        <v>7000</v>
      </c>
      <c r="B94" s="10" t="s">
        <v>66</v>
      </c>
      <c r="C94" s="3">
        <f>SUM(C95:C104)</f>
        <v>95168441</v>
      </c>
      <c r="D94" s="3">
        <f>SUM(D95:D103)</f>
        <v>23565000</v>
      </c>
      <c r="E94" s="12"/>
      <c r="F94" s="5"/>
    </row>
    <row r="95" spans="1:6" s="33" customFormat="1" ht="22.5" customHeight="1">
      <c r="A95" s="1">
        <v>7001</v>
      </c>
      <c r="B95" s="1" t="s">
        <v>67</v>
      </c>
      <c r="C95" s="24">
        <v>5000000</v>
      </c>
      <c r="D95" s="13">
        <f t="shared" si="6"/>
        <v>1250000</v>
      </c>
      <c r="E95" s="14">
        <f>(D95/C95)</f>
        <v>0.25</v>
      </c>
      <c r="F95" s="5"/>
    </row>
    <row r="96" spans="1:6" s="33" customFormat="1" ht="22.5" customHeight="1">
      <c r="A96" s="1">
        <v>7001</v>
      </c>
      <c r="B96" s="1" t="s">
        <v>68</v>
      </c>
      <c r="C96" s="24">
        <v>6750000</v>
      </c>
      <c r="D96" s="13">
        <f t="shared" si="6"/>
        <v>1687500</v>
      </c>
      <c r="E96" s="14">
        <f t="shared" si="7"/>
        <v>0.25</v>
      </c>
      <c r="F96" s="5"/>
    </row>
    <row r="97" spans="1:6" s="33" customFormat="1" ht="22.5" customHeight="1">
      <c r="A97" s="1">
        <v>7001</v>
      </c>
      <c r="B97" s="1" t="s">
        <v>95</v>
      </c>
      <c r="C97" s="24">
        <v>600000</v>
      </c>
      <c r="D97" s="13">
        <f t="shared" si="6"/>
        <v>150000</v>
      </c>
      <c r="E97" s="14">
        <f t="shared" si="7"/>
        <v>0.25</v>
      </c>
      <c r="F97" s="5"/>
    </row>
    <row r="98" spans="1:6" s="33" customFormat="1" ht="22.5" customHeight="1">
      <c r="A98" s="1">
        <v>7004</v>
      </c>
      <c r="B98" s="1" t="s">
        <v>69</v>
      </c>
      <c r="C98" s="24">
        <v>910000</v>
      </c>
      <c r="D98" s="13">
        <f t="shared" si="6"/>
        <v>227500</v>
      </c>
      <c r="E98" s="14">
        <f t="shared" si="7"/>
        <v>0.25</v>
      </c>
      <c r="F98" s="5"/>
    </row>
    <row r="99" spans="1:6" s="33" customFormat="1" ht="36.75" customHeight="1">
      <c r="A99" s="1">
        <v>7012</v>
      </c>
      <c r="B99" s="26" t="s">
        <v>105</v>
      </c>
      <c r="C99" s="24">
        <v>2000000</v>
      </c>
      <c r="D99" s="13">
        <f t="shared" si="6"/>
        <v>500000</v>
      </c>
      <c r="E99" s="14">
        <f t="shared" si="7"/>
        <v>0.25</v>
      </c>
      <c r="F99" s="5"/>
    </row>
    <row r="100" spans="1:6" s="33" customFormat="1" ht="22.5" customHeight="1">
      <c r="A100" s="27">
        <v>7049</v>
      </c>
      <c r="B100" s="1" t="s">
        <v>70</v>
      </c>
      <c r="C100" s="24">
        <v>15000000</v>
      </c>
      <c r="D100" s="13">
        <f t="shared" si="6"/>
        <v>3750000</v>
      </c>
      <c r="E100" s="14">
        <f t="shared" si="7"/>
        <v>0.25</v>
      </c>
      <c r="F100" s="5"/>
    </row>
    <row r="101" spans="1:6" s="33" customFormat="1" ht="22.5" customHeight="1">
      <c r="A101" s="27">
        <v>7049</v>
      </c>
      <c r="B101" s="1" t="s">
        <v>71</v>
      </c>
      <c r="C101" s="24">
        <v>5000000</v>
      </c>
      <c r="D101" s="13">
        <f t="shared" si="6"/>
        <v>1250000</v>
      </c>
      <c r="E101" s="14">
        <f t="shared" si="7"/>
        <v>0.25</v>
      </c>
      <c r="F101" s="15">
        <v>0.07</v>
      </c>
    </row>
    <row r="102" spans="1:6" s="33" customFormat="1" ht="22.5" customHeight="1">
      <c r="A102" s="27">
        <v>7049</v>
      </c>
      <c r="B102" s="1" t="s">
        <v>72</v>
      </c>
      <c r="C102" s="24">
        <v>54000000</v>
      </c>
      <c r="D102" s="13">
        <f t="shared" si="6"/>
        <v>13500000</v>
      </c>
      <c r="E102" s="14">
        <f t="shared" si="7"/>
        <v>0.25</v>
      </c>
      <c r="F102" s="53"/>
    </row>
    <row r="103" spans="1:6" s="33" customFormat="1" ht="22.5" customHeight="1">
      <c r="A103" s="27">
        <v>7049</v>
      </c>
      <c r="B103" s="1" t="s">
        <v>135</v>
      </c>
      <c r="C103" s="24">
        <v>5000000</v>
      </c>
      <c r="D103" s="13">
        <f t="shared" si="6"/>
        <v>1250000</v>
      </c>
      <c r="E103" s="14">
        <f t="shared" si="7"/>
        <v>0.25</v>
      </c>
      <c r="F103" s="53"/>
    </row>
    <row r="104" spans="1:6" s="33" customFormat="1" ht="22.5" customHeight="1">
      <c r="A104" s="27">
        <v>7049</v>
      </c>
      <c r="B104" s="1" t="s">
        <v>73</v>
      </c>
      <c r="C104" s="24">
        <v>908441</v>
      </c>
      <c r="D104" s="13"/>
      <c r="E104" s="14">
        <f t="shared" si="7"/>
        <v>0</v>
      </c>
      <c r="F104" s="53"/>
    </row>
    <row r="105" spans="1:6" s="33" customFormat="1" ht="22.5" customHeight="1">
      <c r="A105" s="10">
        <v>7750</v>
      </c>
      <c r="B105" s="10" t="s">
        <v>61</v>
      </c>
      <c r="C105" s="3">
        <f>SUM(C106:C110)</f>
        <v>37648000</v>
      </c>
      <c r="D105" s="3">
        <f>SUM(D107:D110)</f>
        <v>8912000</v>
      </c>
      <c r="E105" s="12"/>
      <c r="F105" s="35"/>
    </row>
    <row r="106" spans="1:6" s="33" customFormat="1" ht="22.5" customHeight="1">
      <c r="A106" s="1">
        <v>7053</v>
      </c>
      <c r="B106" s="1" t="s">
        <v>136</v>
      </c>
      <c r="C106" s="24">
        <v>2000000</v>
      </c>
      <c r="D106" s="13">
        <f>C106/4</f>
        <v>500000</v>
      </c>
      <c r="E106" s="14">
        <f t="shared" si="7"/>
        <v>0.25</v>
      </c>
      <c r="F106" s="35"/>
    </row>
    <row r="107" spans="1:6" s="33" customFormat="1" ht="22.5" customHeight="1">
      <c r="A107" s="1">
        <v>7756</v>
      </c>
      <c r="B107" s="1" t="s">
        <v>96</v>
      </c>
      <c r="C107" s="24">
        <v>0</v>
      </c>
      <c r="D107" s="13">
        <f>C107/4</f>
        <v>0</v>
      </c>
      <c r="E107" s="14"/>
      <c r="F107" s="35"/>
    </row>
    <row r="108" spans="1:6" s="33" customFormat="1" ht="22.5" customHeight="1">
      <c r="A108" s="22">
        <v>7764</v>
      </c>
      <c r="B108" s="1" t="s">
        <v>74</v>
      </c>
      <c r="C108" s="24">
        <v>33648000</v>
      </c>
      <c r="D108" s="13">
        <f>C108/4</f>
        <v>8412000</v>
      </c>
      <c r="E108" s="14">
        <f t="shared" si="7"/>
        <v>0.25</v>
      </c>
      <c r="F108" s="5"/>
    </row>
    <row r="109" spans="1:6" s="33" customFormat="1" ht="22.5" customHeight="1">
      <c r="A109" s="22">
        <v>7799</v>
      </c>
      <c r="B109" s="1" t="s">
        <v>73</v>
      </c>
      <c r="C109" s="24">
        <v>2000000</v>
      </c>
      <c r="D109" s="13">
        <f>C109/4</f>
        <v>500000</v>
      </c>
      <c r="E109" s="14"/>
      <c r="F109" s="40">
        <v>0.05</v>
      </c>
    </row>
    <row r="110" spans="1:6" s="33" customFormat="1" ht="22.5" customHeight="1">
      <c r="A110" s="22">
        <v>7799</v>
      </c>
      <c r="B110" s="1" t="s">
        <v>97</v>
      </c>
      <c r="C110" s="24"/>
      <c r="D110" s="13">
        <f>C110/4</f>
        <v>0</v>
      </c>
      <c r="E110" s="14"/>
      <c r="F110" s="5"/>
    </row>
    <row r="111" spans="1:7" s="33" customFormat="1" ht="35.25" customHeight="1">
      <c r="A111" s="58">
        <v>1.2</v>
      </c>
      <c r="B111" s="59" t="s">
        <v>4</v>
      </c>
      <c r="C111" s="60">
        <f>C112+C116+C123+C125+C127+C136</f>
        <v>1121767000</v>
      </c>
      <c r="D111" s="60">
        <f>D112+D116+D123+D125+D127+D136</f>
        <v>233073750</v>
      </c>
      <c r="E111" s="60"/>
      <c r="F111" s="58"/>
      <c r="G111" s="41"/>
    </row>
    <row r="112" spans="1:6" s="33" customFormat="1" ht="22.5" customHeight="1">
      <c r="A112" s="10">
        <v>6100</v>
      </c>
      <c r="B112" s="25" t="s">
        <v>31</v>
      </c>
      <c r="C112" s="29">
        <f>SUM(C113:C115)</f>
        <v>150000000</v>
      </c>
      <c r="D112" s="29">
        <f>SUM(D113:D115)</f>
        <v>75000000</v>
      </c>
      <c r="E112" s="14">
        <f>(D112/C112)</f>
        <v>0.5</v>
      </c>
      <c r="F112" s="28"/>
    </row>
    <row r="113" spans="1:6" s="33" customFormat="1" ht="22.5" customHeight="1">
      <c r="A113" s="22">
        <v>6103</v>
      </c>
      <c r="B113" s="1" t="s">
        <v>98</v>
      </c>
      <c r="C113" s="2">
        <v>0</v>
      </c>
      <c r="D113" s="2">
        <f>C113/4</f>
        <v>0</v>
      </c>
      <c r="E113" s="14"/>
      <c r="F113" s="35"/>
    </row>
    <row r="114" spans="1:6" s="33" customFormat="1" ht="22.5" customHeight="1">
      <c r="A114" s="1">
        <v>6106</v>
      </c>
      <c r="B114" s="1" t="s">
        <v>76</v>
      </c>
      <c r="C114" s="2">
        <v>150000000</v>
      </c>
      <c r="D114" s="2">
        <f>C114/2</f>
        <v>75000000</v>
      </c>
      <c r="E114" s="14">
        <f>(D114/C114)</f>
        <v>0.5</v>
      </c>
      <c r="F114" s="28"/>
    </row>
    <row r="115" spans="1:6" s="33" customFormat="1" ht="22.5" customHeight="1">
      <c r="A115" s="1">
        <v>6149</v>
      </c>
      <c r="B115" s="1" t="s">
        <v>109</v>
      </c>
      <c r="C115" s="2">
        <v>0</v>
      </c>
      <c r="D115" s="2">
        <f aca="true" t="shared" si="8" ref="D115:D124">C115/4</f>
        <v>0</v>
      </c>
      <c r="E115" s="14"/>
      <c r="F115" s="28"/>
    </row>
    <row r="116" spans="1:6" s="33" customFormat="1" ht="22.5" customHeight="1">
      <c r="A116" s="10">
        <v>6400</v>
      </c>
      <c r="B116" s="48" t="s">
        <v>77</v>
      </c>
      <c r="C116" s="3">
        <f>SUM(C117:C122)</f>
        <v>136295000</v>
      </c>
      <c r="D116" s="3">
        <f>SUM(D117:D122)</f>
        <v>34073750</v>
      </c>
      <c r="E116" s="12"/>
      <c r="F116" s="5"/>
    </row>
    <row r="117" spans="1:6" s="33" customFormat="1" ht="22.5" customHeight="1">
      <c r="A117" s="1">
        <v>6449</v>
      </c>
      <c r="B117" s="1" t="s">
        <v>99</v>
      </c>
      <c r="C117" s="2">
        <v>68955000</v>
      </c>
      <c r="D117" s="2">
        <f t="shared" si="8"/>
        <v>17238750</v>
      </c>
      <c r="E117" s="14">
        <f aca="true" t="shared" si="9" ref="E117:E138">(D117/C117)</f>
        <v>0.25</v>
      </c>
      <c r="F117" s="53">
        <v>0.25</v>
      </c>
    </row>
    <row r="118" spans="1:6" s="33" customFormat="1" ht="22.5" customHeight="1">
      <c r="A118" s="1">
        <v>6449</v>
      </c>
      <c r="B118" s="1" t="s">
        <v>78</v>
      </c>
      <c r="C118" s="24">
        <v>21600000</v>
      </c>
      <c r="D118" s="2">
        <f t="shared" si="8"/>
        <v>5400000</v>
      </c>
      <c r="E118" s="14">
        <f t="shared" si="9"/>
        <v>0.25</v>
      </c>
      <c r="F118" s="53"/>
    </row>
    <row r="119" spans="1:6" s="33" customFormat="1" ht="22.5" customHeight="1">
      <c r="A119" s="1">
        <v>6449</v>
      </c>
      <c r="B119" s="1" t="s">
        <v>79</v>
      </c>
      <c r="C119" s="24">
        <v>12000000</v>
      </c>
      <c r="D119" s="2">
        <f t="shared" si="8"/>
        <v>3000000</v>
      </c>
      <c r="E119" s="14">
        <f t="shared" si="9"/>
        <v>0.25</v>
      </c>
      <c r="F119" s="53"/>
    </row>
    <row r="120" spans="1:7" s="33" customFormat="1" ht="22.5" customHeight="1">
      <c r="A120" s="1">
        <v>6449</v>
      </c>
      <c r="B120" s="1" t="s">
        <v>80</v>
      </c>
      <c r="C120" s="24">
        <v>3576000</v>
      </c>
      <c r="D120" s="2">
        <f t="shared" si="8"/>
        <v>894000</v>
      </c>
      <c r="E120" s="14">
        <f t="shared" si="9"/>
        <v>0.25</v>
      </c>
      <c r="F120" s="53"/>
      <c r="G120" s="41"/>
    </row>
    <row r="121" spans="1:6" s="33" customFormat="1" ht="22.5" customHeight="1">
      <c r="A121" s="1">
        <v>6449</v>
      </c>
      <c r="B121" s="1" t="s">
        <v>81</v>
      </c>
      <c r="C121" s="24">
        <v>24800000</v>
      </c>
      <c r="D121" s="2">
        <f t="shared" si="8"/>
        <v>6200000</v>
      </c>
      <c r="E121" s="14">
        <f t="shared" si="9"/>
        <v>0.25</v>
      </c>
      <c r="F121" s="53"/>
    </row>
    <row r="122" spans="1:6" s="33" customFormat="1" ht="22.5" customHeight="1">
      <c r="A122" s="1">
        <v>6449</v>
      </c>
      <c r="B122" s="1" t="s">
        <v>100</v>
      </c>
      <c r="C122" s="24">
        <v>5364000</v>
      </c>
      <c r="D122" s="2">
        <f t="shared" si="8"/>
        <v>1341000</v>
      </c>
      <c r="E122" s="14">
        <f t="shared" si="9"/>
        <v>0.25</v>
      </c>
      <c r="F122" s="53"/>
    </row>
    <row r="123" spans="1:6" s="33" customFormat="1" ht="22.5" customHeight="1">
      <c r="A123" s="49" t="s">
        <v>88</v>
      </c>
      <c r="B123" s="10" t="s">
        <v>89</v>
      </c>
      <c r="C123" s="3">
        <f>SUM(C124)</f>
        <v>37000000</v>
      </c>
      <c r="D123" s="3">
        <f>SUM(D124)</f>
        <v>9250000</v>
      </c>
      <c r="E123" s="12"/>
      <c r="F123" s="5"/>
    </row>
    <row r="124" spans="1:6" s="33" customFormat="1" ht="22.5" customHeight="1">
      <c r="A124" s="1">
        <v>6758</v>
      </c>
      <c r="B124" s="1" t="s">
        <v>82</v>
      </c>
      <c r="C124" s="24">
        <v>37000000</v>
      </c>
      <c r="D124" s="2">
        <f t="shared" si="8"/>
        <v>9250000</v>
      </c>
      <c r="E124" s="14">
        <f>(D124/C124)</f>
        <v>0.25</v>
      </c>
      <c r="F124" s="5"/>
    </row>
    <row r="125" spans="1:6" s="33" customFormat="1" ht="22.5" customHeight="1">
      <c r="A125" s="10">
        <v>7000</v>
      </c>
      <c r="B125" s="10" t="s">
        <v>83</v>
      </c>
      <c r="C125" s="3">
        <f>SUM(C126:C126)</f>
        <v>1800000</v>
      </c>
      <c r="D125" s="3">
        <f>SUM(D126:D126)</f>
        <v>0</v>
      </c>
      <c r="E125" s="12"/>
      <c r="F125" s="5"/>
    </row>
    <row r="126" spans="1:6" s="33" customFormat="1" ht="22.5" customHeight="1">
      <c r="A126" s="1">
        <v>7004</v>
      </c>
      <c r="B126" s="1" t="s">
        <v>84</v>
      </c>
      <c r="C126" s="24">
        <v>1800000</v>
      </c>
      <c r="D126" s="24"/>
      <c r="E126" s="14">
        <f>(D126/C126)</f>
        <v>0</v>
      </c>
      <c r="F126" s="5"/>
    </row>
    <row r="127" spans="1:6" s="33" customFormat="1" ht="22.5" customHeight="1">
      <c r="A127" s="10">
        <v>7750</v>
      </c>
      <c r="B127" s="10" t="s">
        <v>61</v>
      </c>
      <c r="C127" s="3">
        <f>SUM(C128:C135)</f>
        <v>756672000</v>
      </c>
      <c r="D127" s="3">
        <f>SUM(D128:D134)</f>
        <v>114750000</v>
      </c>
      <c r="E127" s="12"/>
      <c r="F127" s="5"/>
    </row>
    <row r="128" spans="1:6" s="33" customFormat="1" ht="22.5" customHeight="1">
      <c r="A128" s="1">
        <v>7757</v>
      </c>
      <c r="B128" s="1" t="s">
        <v>101</v>
      </c>
      <c r="C128" s="24">
        <v>50000000</v>
      </c>
      <c r="D128" s="2">
        <f aca="true" t="shared" si="10" ref="D128:D138">C128/4</f>
        <v>12500000</v>
      </c>
      <c r="E128" s="14">
        <f t="shared" si="9"/>
        <v>0.25</v>
      </c>
      <c r="F128" s="5"/>
    </row>
    <row r="129" spans="1:6" s="33" customFormat="1" ht="22.5" customHeight="1">
      <c r="A129" s="1">
        <v>7799</v>
      </c>
      <c r="B129" s="1" t="s">
        <v>102</v>
      </c>
      <c r="C129" s="24">
        <v>62000000</v>
      </c>
      <c r="D129" s="2">
        <f t="shared" si="10"/>
        <v>15500000</v>
      </c>
      <c r="E129" s="14">
        <f t="shared" si="9"/>
        <v>0.25</v>
      </c>
      <c r="F129" s="53">
        <v>0.57</v>
      </c>
    </row>
    <row r="130" spans="1:6" s="33" customFormat="1" ht="22.5" customHeight="1">
      <c r="A130" s="1">
        <v>7799</v>
      </c>
      <c r="B130" s="1" t="s">
        <v>85</v>
      </c>
      <c r="C130" s="24">
        <v>10000000</v>
      </c>
      <c r="D130" s="2">
        <f t="shared" si="10"/>
        <v>2500000</v>
      </c>
      <c r="E130" s="14">
        <f t="shared" si="9"/>
        <v>0.25</v>
      </c>
      <c r="F130" s="53"/>
    </row>
    <row r="131" spans="1:6" s="33" customFormat="1" ht="22.5" customHeight="1">
      <c r="A131" s="1">
        <v>7799</v>
      </c>
      <c r="B131" s="1" t="s">
        <v>86</v>
      </c>
      <c r="C131" s="24">
        <v>5200000</v>
      </c>
      <c r="D131" s="2">
        <f t="shared" si="10"/>
        <v>1300000</v>
      </c>
      <c r="E131" s="14">
        <f t="shared" si="9"/>
        <v>0.25</v>
      </c>
      <c r="F131" s="53"/>
    </row>
    <row r="132" spans="1:6" s="33" customFormat="1" ht="22.5" customHeight="1">
      <c r="A132" s="1">
        <v>7799</v>
      </c>
      <c r="B132" s="1" t="s">
        <v>103</v>
      </c>
      <c r="C132" s="24">
        <v>30000000</v>
      </c>
      <c r="D132" s="2">
        <f t="shared" si="10"/>
        <v>7500000</v>
      </c>
      <c r="E132" s="14">
        <f t="shared" si="9"/>
        <v>0.25</v>
      </c>
      <c r="F132" s="53"/>
    </row>
    <row r="133" spans="1:6" s="33" customFormat="1" ht="22.5" customHeight="1">
      <c r="A133" s="1">
        <v>7799</v>
      </c>
      <c r="B133" s="1" t="s">
        <v>87</v>
      </c>
      <c r="C133" s="24">
        <v>1800000</v>
      </c>
      <c r="D133" s="2">
        <f t="shared" si="10"/>
        <v>450000</v>
      </c>
      <c r="E133" s="14">
        <f t="shared" si="9"/>
        <v>0.25</v>
      </c>
      <c r="F133" s="53"/>
    </row>
    <row r="134" spans="1:6" s="33" customFormat="1" ht="32.25" customHeight="1">
      <c r="A134" s="1">
        <v>7799</v>
      </c>
      <c r="B134" s="26" t="s">
        <v>110</v>
      </c>
      <c r="C134" s="24">
        <v>300000000</v>
      </c>
      <c r="D134" s="2">
        <f t="shared" si="10"/>
        <v>75000000</v>
      </c>
      <c r="E134" s="14">
        <f t="shared" si="9"/>
        <v>0.25</v>
      </c>
      <c r="F134" s="15"/>
    </row>
    <row r="135" spans="1:6" s="33" customFormat="1" ht="32.25" customHeight="1">
      <c r="A135" s="1">
        <v>7799</v>
      </c>
      <c r="B135" s="26" t="s">
        <v>137</v>
      </c>
      <c r="C135" s="24">
        <v>297672000</v>
      </c>
      <c r="D135" s="2">
        <f t="shared" si="10"/>
        <v>74418000</v>
      </c>
      <c r="E135" s="14">
        <f t="shared" si="9"/>
        <v>0.25</v>
      </c>
      <c r="F135" s="15"/>
    </row>
    <row r="136" spans="1:6" s="33" customFormat="1" ht="22.5" customHeight="1">
      <c r="A136" s="50">
        <v>6950</v>
      </c>
      <c r="B136" s="50" t="s">
        <v>75</v>
      </c>
      <c r="C136" s="3">
        <f>SUM(C137:C138)</f>
        <v>40000000</v>
      </c>
      <c r="D136" s="3"/>
      <c r="E136" s="12"/>
      <c r="F136" s="5"/>
    </row>
    <row r="137" spans="1:6" s="33" customFormat="1" ht="22.5" customHeight="1">
      <c r="A137" s="1">
        <v>6955</v>
      </c>
      <c r="B137" s="1" t="s">
        <v>111</v>
      </c>
      <c r="C137" s="24">
        <v>20000000</v>
      </c>
      <c r="D137" s="2">
        <f t="shared" si="10"/>
        <v>5000000</v>
      </c>
      <c r="E137" s="14">
        <f t="shared" si="9"/>
        <v>0.25</v>
      </c>
      <c r="F137" s="5"/>
    </row>
    <row r="138" spans="1:6" s="33" customFormat="1" ht="22.5" customHeight="1">
      <c r="A138" s="1">
        <v>6955</v>
      </c>
      <c r="B138" s="45" t="s">
        <v>112</v>
      </c>
      <c r="C138" s="24">
        <v>20000000</v>
      </c>
      <c r="D138" s="2">
        <f t="shared" si="10"/>
        <v>5000000</v>
      </c>
      <c r="E138" s="14">
        <f t="shared" si="9"/>
        <v>0.25</v>
      </c>
      <c r="F138" s="5"/>
    </row>
    <row r="139" spans="1:8" s="33" customFormat="1" ht="22.5" customHeight="1">
      <c r="A139" s="54">
        <v>1.3</v>
      </c>
      <c r="B139" s="55" t="s">
        <v>141</v>
      </c>
      <c r="C139" s="56">
        <f>C140+C143+C150+1743</f>
        <v>558698342</v>
      </c>
      <c r="D139" s="56">
        <f>D140+D143+D150</f>
        <v>139674149.75</v>
      </c>
      <c r="E139" s="57"/>
      <c r="F139" s="54"/>
      <c r="G139" s="46"/>
      <c r="H139" s="32"/>
    </row>
    <row r="140" spans="1:6" s="33" customFormat="1" ht="22.5" customHeight="1">
      <c r="A140" s="10">
        <v>6000</v>
      </c>
      <c r="B140" s="10" t="s">
        <v>31</v>
      </c>
      <c r="C140" s="11">
        <f>SUM(C141:C142)</f>
        <v>258552000</v>
      </c>
      <c r="D140" s="11">
        <f>SUM(D141:D142)</f>
        <v>64638000</v>
      </c>
      <c r="E140" s="12"/>
      <c r="F140" s="12"/>
    </row>
    <row r="141" spans="1:6" s="33" customFormat="1" ht="22.5" customHeight="1">
      <c r="A141" s="1">
        <v>6001</v>
      </c>
      <c r="B141" s="1" t="s">
        <v>26</v>
      </c>
      <c r="C141" s="13">
        <v>258552000</v>
      </c>
      <c r="D141" s="18">
        <f>C141/4</f>
        <v>64638000</v>
      </c>
      <c r="E141" s="14">
        <f>(D141/C141)</f>
        <v>0.25</v>
      </c>
      <c r="F141" s="35">
        <v>0.23</v>
      </c>
    </row>
    <row r="142" spans="1:6" s="33" customFormat="1" ht="22.5" customHeight="1">
      <c r="A142" s="1">
        <v>6003</v>
      </c>
      <c r="B142" s="1" t="s">
        <v>27</v>
      </c>
      <c r="C142" s="13"/>
      <c r="D142" s="18"/>
      <c r="E142" s="14"/>
      <c r="F142" s="35"/>
    </row>
    <row r="143" spans="1:6" s="33" customFormat="1" ht="22.5" customHeight="1">
      <c r="A143" s="10">
        <v>6100</v>
      </c>
      <c r="B143" s="10" t="s">
        <v>32</v>
      </c>
      <c r="C143" s="11">
        <f>SUM(C144:C149)</f>
        <v>225011611</v>
      </c>
      <c r="D143" s="11">
        <f>SUM(D144:D149)</f>
        <v>56252902.75</v>
      </c>
      <c r="E143" s="11"/>
      <c r="F143" s="36"/>
    </row>
    <row r="144" spans="1:6" s="33" customFormat="1" ht="22.5" customHeight="1">
      <c r="A144" s="1">
        <v>6101</v>
      </c>
      <c r="B144" s="1" t="s">
        <v>28</v>
      </c>
      <c r="C144" s="13">
        <v>5712000</v>
      </c>
      <c r="D144" s="18">
        <f>C144/4</f>
        <v>1428000</v>
      </c>
      <c r="E144" s="14">
        <f>(D144/C144)</f>
        <v>0.25</v>
      </c>
      <c r="F144" s="35">
        <v>0.24</v>
      </c>
    </row>
    <row r="145" spans="1:6" s="33" customFormat="1" ht="22.5" customHeight="1">
      <c r="A145" s="1">
        <v>6102</v>
      </c>
      <c r="B145" s="1" t="s">
        <v>91</v>
      </c>
      <c r="D145" s="18"/>
      <c r="E145" s="13"/>
      <c r="F145" s="35"/>
    </row>
    <row r="146" spans="1:6" s="33" customFormat="1" ht="22.5" customHeight="1">
      <c r="A146" s="1">
        <v>6112</v>
      </c>
      <c r="B146" s="1" t="s">
        <v>29</v>
      </c>
      <c r="C146" s="13">
        <v>163174826</v>
      </c>
      <c r="D146" s="18">
        <f>C146/4</f>
        <v>40793706.5</v>
      </c>
      <c r="E146" s="14">
        <f>(D146/C146)</f>
        <v>0.25</v>
      </c>
      <c r="F146" s="35">
        <v>0.23</v>
      </c>
    </row>
    <row r="147" spans="1:6" s="33" customFormat="1" ht="22.5" customHeight="1">
      <c r="A147" s="1">
        <v>6113</v>
      </c>
      <c r="B147" s="1" t="s">
        <v>30</v>
      </c>
      <c r="C147" s="13">
        <v>672000</v>
      </c>
      <c r="D147" s="18">
        <f>C147/4</f>
        <v>168000</v>
      </c>
      <c r="E147" s="14">
        <f>(D147/C147)</f>
        <v>0.25</v>
      </c>
      <c r="F147" s="35">
        <v>0.24</v>
      </c>
    </row>
    <row r="148" spans="1:6" s="33" customFormat="1" ht="22.5" customHeight="1">
      <c r="A148" s="1">
        <v>6115</v>
      </c>
      <c r="B148" s="1" t="s">
        <v>106</v>
      </c>
      <c r="C148" s="13">
        <v>52724381</v>
      </c>
      <c r="D148" s="18">
        <f>C148/4</f>
        <v>13181095.25</v>
      </c>
      <c r="E148" s="14">
        <f>(D148/C148)</f>
        <v>0.25</v>
      </c>
      <c r="F148" s="35">
        <v>0.25</v>
      </c>
    </row>
    <row r="149" spans="1:6" s="33" customFormat="1" ht="22.5" customHeight="1">
      <c r="A149" s="1">
        <v>6116</v>
      </c>
      <c r="B149" s="1" t="s">
        <v>114</v>
      </c>
      <c r="C149" s="13">
        <v>2728404</v>
      </c>
      <c r="D149" s="18">
        <f>C149/4</f>
        <v>682101</v>
      </c>
      <c r="E149" s="14">
        <f>(D149/C149)</f>
        <v>0.25</v>
      </c>
      <c r="F149" s="35">
        <v>0.25</v>
      </c>
    </row>
    <row r="150" spans="1:6" s="33" customFormat="1" ht="22.5" customHeight="1">
      <c r="A150" s="10">
        <v>6300</v>
      </c>
      <c r="B150" s="10" t="s">
        <v>36</v>
      </c>
      <c r="C150" s="11">
        <f>SUM(C151:C154)</f>
        <v>75132988</v>
      </c>
      <c r="D150" s="11">
        <f>SUM(D151:D154)</f>
        <v>18783247</v>
      </c>
      <c r="E150" s="12"/>
      <c r="F150" s="12"/>
    </row>
    <row r="151" spans="1:6" s="33" customFormat="1" ht="22.5" customHeight="1">
      <c r="A151" s="1">
        <v>6301</v>
      </c>
      <c r="B151" s="1" t="s">
        <v>37</v>
      </c>
      <c r="C151" s="13">
        <v>55949980</v>
      </c>
      <c r="D151" s="13">
        <f>C151/4</f>
        <v>13987495</v>
      </c>
      <c r="E151" s="14">
        <f>(D151/C151)</f>
        <v>0.25</v>
      </c>
      <c r="F151" s="35">
        <v>0.24</v>
      </c>
    </row>
    <row r="152" spans="1:6" s="33" customFormat="1" ht="22.5" customHeight="1">
      <c r="A152" s="1">
        <v>6302</v>
      </c>
      <c r="B152" s="1" t="s">
        <v>38</v>
      </c>
      <c r="C152" s="13">
        <v>9591504</v>
      </c>
      <c r="D152" s="13">
        <f>C152/4</f>
        <v>2397876</v>
      </c>
      <c r="E152" s="14">
        <f>(D152/C152)</f>
        <v>0.25</v>
      </c>
      <c r="F152" s="35">
        <v>0.23</v>
      </c>
    </row>
    <row r="153" spans="1:6" s="33" customFormat="1" ht="22.5" customHeight="1">
      <c r="A153" s="1">
        <v>6303</v>
      </c>
      <c r="B153" s="1" t="s">
        <v>39</v>
      </c>
      <c r="C153" s="13">
        <v>6394336</v>
      </c>
      <c r="D153" s="13">
        <f>C153/4</f>
        <v>1598584</v>
      </c>
      <c r="E153" s="14">
        <f>(D153/C153)</f>
        <v>0.25</v>
      </c>
      <c r="F153" s="35">
        <v>0.23</v>
      </c>
    </row>
    <row r="154" spans="1:6" s="33" customFormat="1" ht="20.25" customHeight="1">
      <c r="A154" s="1">
        <v>6304</v>
      </c>
      <c r="B154" s="1" t="s">
        <v>40</v>
      </c>
      <c r="C154" s="13">
        <v>3197168</v>
      </c>
      <c r="D154" s="13">
        <f>C154/4</f>
        <v>799292</v>
      </c>
      <c r="E154" s="14">
        <f>(D154/C154)</f>
        <v>0.25</v>
      </c>
      <c r="F154" s="35">
        <v>0.23</v>
      </c>
    </row>
    <row r="155" ht="15.75" hidden="1"/>
    <row r="156" spans="1:6" ht="15.75">
      <c r="A156" s="61"/>
      <c r="D156" s="62" t="s">
        <v>145</v>
      </c>
      <c r="E156" s="62"/>
      <c r="F156" s="62"/>
    </row>
    <row r="157" spans="1:6" ht="15.75">
      <c r="A157" s="61"/>
      <c r="D157" s="63" t="s">
        <v>25</v>
      </c>
      <c r="E157" s="63"/>
      <c r="F157" s="63"/>
    </row>
    <row r="158" spans="1:6" ht="15.75">
      <c r="A158" s="42"/>
      <c r="D158" s="43"/>
      <c r="E158" s="51" t="s">
        <v>124</v>
      </c>
      <c r="F158" s="43"/>
    </row>
    <row r="159" ht="3" customHeight="1"/>
    <row r="162" spans="4:6" ht="15.75">
      <c r="D162" s="64" t="s">
        <v>127</v>
      </c>
      <c r="E162" s="64"/>
      <c r="F162" s="64"/>
    </row>
  </sheetData>
  <sheetProtection/>
  <mergeCells count="22">
    <mergeCell ref="A1:F1"/>
    <mergeCell ref="A2:B2"/>
    <mergeCell ref="C2:F2"/>
    <mergeCell ref="A3:B3"/>
    <mergeCell ref="C3:F3"/>
    <mergeCell ref="C4:F4"/>
    <mergeCell ref="A5:F5"/>
    <mergeCell ref="A6:F6"/>
    <mergeCell ref="A7:F7"/>
    <mergeCell ref="A8:F8"/>
    <mergeCell ref="A9:F9"/>
    <mergeCell ref="A10:F10"/>
    <mergeCell ref="D162:F162"/>
    <mergeCell ref="A156:A157"/>
    <mergeCell ref="D156:F156"/>
    <mergeCell ref="D157:F157"/>
    <mergeCell ref="A11:A12"/>
    <mergeCell ref="B11:B12"/>
    <mergeCell ref="C11:C12"/>
    <mergeCell ref="D11:D12"/>
    <mergeCell ref="E11:E12"/>
    <mergeCell ref="F11:F12"/>
  </mergeCells>
  <printOptions horizontalCentered="1"/>
  <pageMargins left="0" right="0" top="0.75" bottom="0"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164"/>
  <sheetViews>
    <sheetView zoomScalePageLayoutView="0" workbookViewId="0" topLeftCell="A143">
      <selection activeCell="H145" sqref="H145"/>
    </sheetView>
  </sheetViews>
  <sheetFormatPr defaultColWidth="9.00390625" defaultRowHeight="15.75"/>
  <cols>
    <col min="1" max="1" width="5.125" style="4" customWidth="1"/>
    <col min="2" max="2" width="28.00390625" style="4" customWidth="1"/>
    <col min="3" max="3" width="15.125" style="4" customWidth="1"/>
    <col min="4" max="4" width="14.625" style="4" customWidth="1"/>
    <col min="5" max="5" width="13.125" style="4" customWidth="1"/>
    <col min="6" max="6" width="13.875" style="30" customWidth="1"/>
    <col min="7" max="7" width="21.375" style="31" customWidth="1"/>
    <col min="8" max="8" width="14.375" style="31" bestFit="1" customWidth="1"/>
    <col min="9" max="16384" width="9.00390625" style="31" customWidth="1"/>
  </cols>
  <sheetData>
    <row r="1" spans="1:6" ht="22.5" customHeight="1">
      <c r="A1" s="75" t="s">
        <v>117</v>
      </c>
      <c r="B1" s="75"/>
      <c r="C1" s="75"/>
      <c r="D1" s="75"/>
      <c r="E1" s="75"/>
      <c r="F1" s="75"/>
    </row>
    <row r="2" spans="1:6" ht="21.75" customHeight="1">
      <c r="A2" s="63" t="s">
        <v>129</v>
      </c>
      <c r="B2" s="63"/>
      <c r="C2" s="63" t="s">
        <v>118</v>
      </c>
      <c r="D2" s="63"/>
      <c r="E2" s="63"/>
      <c r="F2" s="63"/>
    </row>
    <row r="3" spans="1:6" ht="21.75" customHeight="1">
      <c r="A3" s="63" t="s">
        <v>92</v>
      </c>
      <c r="B3" s="63"/>
      <c r="C3" s="74" t="s">
        <v>123</v>
      </c>
      <c r="D3" s="63"/>
      <c r="E3" s="63"/>
      <c r="F3" s="63"/>
    </row>
    <row r="4" spans="1:6" ht="21.75" customHeight="1">
      <c r="A4" s="43"/>
      <c r="B4" s="43"/>
      <c r="C4" s="62" t="s">
        <v>132</v>
      </c>
      <c r="D4" s="62"/>
      <c r="E4" s="62"/>
      <c r="F4" s="62"/>
    </row>
    <row r="5" spans="1:6" ht="27.75" customHeight="1">
      <c r="A5" s="63" t="s">
        <v>147</v>
      </c>
      <c r="B5" s="76"/>
      <c r="C5" s="76"/>
      <c r="D5" s="76"/>
      <c r="E5" s="76"/>
      <c r="F5" s="76"/>
    </row>
    <row r="6" spans="1:6" ht="15.75">
      <c r="A6" s="66" t="s">
        <v>21</v>
      </c>
      <c r="B6" s="66"/>
      <c r="C6" s="66"/>
      <c r="D6" s="66"/>
      <c r="E6" s="66"/>
      <c r="F6" s="66"/>
    </row>
    <row r="7" spans="1:6" ht="39.75" customHeight="1">
      <c r="A7" s="70" t="s">
        <v>121</v>
      </c>
      <c r="B7" s="71"/>
      <c r="C7" s="71"/>
      <c r="D7" s="71"/>
      <c r="E7" s="71"/>
      <c r="F7" s="71"/>
    </row>
    <row r="8" spans="1:6" ht="68.25" customHeight="1">
      <c r="A8" s="72" t="s">
        <v>122</v>
      </c>
      <c r="B8" s="73"/>
      <c r="C8" s="73"/>
      <c r="D8" s="73"/>
      <c r="E8" s="73"/>
      <c r="F8" s="73"/>
    </row>
    <row r="9" spans="1:6" ht="24" customHeight="1">
      <c r="A9" s="70" t="s">
        <v>131</v>
      </c>
      <c r="B9" s="70"/>
      <c r="C9" s="70"/>
      <c r="D9" s="70"/>
      <c r="E9" s="70"/>
      <c r="F9" s="70"/>
    </row>
    <row r="10" spans="1:6" ht="15.75">
      <c r="A10" s="67" t="s">
        <v>90</v>
      </c>
      <c r="B10" s="67"/>
      <c r="C10" s="67"/>
      <c r="D10" s="67"/>
      <c r="E10" s="67"/>
      <c r="F10" s="67"/>
    </row>
    <row r="11" spans="1:6" ht="15.75" customHeight="1">
      <c r="A11" s="65" t="s">
        <v>1</v>
      </c>
      <c r="B11" s="65" t="s">
        <v>2</v>
      </c>
      <c r="C11" s="65" t="s">
        <v>22</v>
      </c>
      <c r="D11" s="65" t="s">
        <v>138</v>
      </c>
      <c r="E11" s="65" t="s">
        <v>119</v>
      </c>
      <c r="F11" s="68" t="s">
        <v>120</v>
      </c>
    </row>
    <row r="12" spans="1:6" ht="54" customHeight="1">
      <c r="A12" s="65"/>
      <c r="B12" s="65"/>
      <c r="C12" s="65"/>
      <c r="D12" s="65"/>
      <c r="E12" s="65"/>
      <c r="F12" s="69"/>
    </row>
    <row r="13" spans="1:6" ht="22.5" customHeight="1" hidden="1">
      <c r="A13" s="5">
        <v>1</v>
      </c>
      <c r="B13" s="6" t="s">
        <v>7</v>
      </c>
      <c r="C13" s="5"/>
      <c r="D13" s="5"/>
      <c r="E13" s="5"/>
      <c r="F13" s="5"/>
    </row>
    <row r="14" spans="1:6" ht="22.5" customHeight="1" hidden="1">
      <c r="A14" s="5">
        <v>1.1</v>
      </c>
      <c r="B14" s="6" t="s">
        <v>8</v>
      </c>
      <c r="C14" s="5"/>
      <c r="D14" s="5"/>
      <c r="E14" s="5"/>
      <c r="F14" s="5"/>
    </row>
    <row r="15" spans="1:6" ht="22.5" customHeight="1" hidden="1">
      <c r="A15" s="5"/>
      <c r="B15" s="6" t="s">
        <v>9</v>
      </c>
      <c r="C15" s="5"/>
      <c r="D15" s="5"/>
      <c r="E15" s="5"/>
      <c r="F15" s="5"/>
    </row>
    <row r="16" spans="1:6" ht="22.5" customHeight="1" hidden="1">
      <c r="A16" s="5"/>
      <c r="B16" s="6" t="s">
        <v>10</v>
      </c>
      <c r="C16" s="5"/>
      <c r="D16" s="5"/>
      <c r="E16" s="5"/>
      <c r="F16" s="5"/>
    </row>
    <row r="17" spans="1:6" ht="22.5" customHeight="1" hidden="1">
      <c r="A17" s="5"/>
      <c r="B17" s="6" t="s">
        <v>23</v>
      </c>
      <c r="C17" s="5"/>
      <c r="D17" s="5"/>
      <c r="E17" s="5"/>
      <c r="F17" s="5"/>
    </row>
    <row r="18" spans="1:6" ht="22.5" customHeight="1" hidden="1">
      <c r="A18" s="5">
        <v>1.2</v>
      </c>
      <c r="B18" s="6" t="s">
        <v>11</v>
      </c>
      <c r="C18" s="5"/>
      <c r="D18" s="5"/>
      <c r="E18" s="5"/>
      <c r="F18" s="5"/>
    </row>
    <row r="19" spans="1:6" ht="22.5" customHeight="1" hidden="1">
      <c r="A19" s="5"/>
      <c r="B19" s="6" t="s">
        <v>12</v>
      </c>
      <c r="C19" s="5"/>
      <c r="D19" s="5"/>
      <c r="E19" s="5"/>
      <c r="F19" s="5"/>
    </row>
    <row r="20" spans="1:6" ht="22.5" customHeight="1" hidden="1">
      <c r="A20" s="5"/>
      <c r="B20" s="6" t="s">
        <v>13</v>
      </c>
      <c r="C20" s="5"/>
      <c r="D20" s="5"/>
      <c r="E20" s="5"/>
      <c r="F20" s="5"/>
    </row>
    <row r="21" spans="1:6" ht="22.5" customHeight="1" hidden="1">
      <c r="A21" s="5"/>
      <c r="B21" s="6" t="s">
        <v>23</v>
      </c>
      <c r="C21" s="5"/>
      <c r="D21" s="5"/>
      <c r="E21" s="5"/>
      <c r="F21" s="5"/>
    </row>
    <row r="22" spans="1:6" ht="22.5" customHeight="1" hidden="1">
      <c r="A22" s="5">
        <v>2</v>
      </c>
      <c r="B22" s="6" t="s">
        <v>14</v>
      </c>
      <c r="C22" s="5"/>
      <c r="D22" s="5"/>
      <c r="E22" s="5"/>
      <c r="F22" s="5"/>
    </row>
    <row r="23" spans="1:6" ht="22.5" customHeight="1" hidden="1">
      <c r="A23" s="5">
        <v>2.1</v>
      </c>
      <c r="B23" s="6" t="s">
        <v>24</v>
      </c>
      <c r="C23" s="5"/>
      <c r="D23" s="5"/>
      <c r="E23" s="5"/>
      <c r="F23" s="5"/>
    </row>
    <row r="24" spans="1:6" ht="22.5" customHeight="1" hidden="1">
      <c r="A24" s="5" t="s">
        <v>15</v>
      </c>
      <c r="B24" s="6" t="s">
        <v>16</v>
      </c>
      <c r="C24" s="5"/>
      <c r="D24" s="5"/>
      <c r="E24" s="5"/>
      <c r="F24" s="5"/>
    </row>
    <row r="25" spans="1:6" ht="22.5" customHeight="1" hidden="1">
      <c r="A25" s="5" t="s">
        <v>17</v>
      </c>
      <c r="B25" s="6" t="s">
        <v>5</v>
      </c>
      <c r="C25" s="5"/>
      <c r="D25" s="5"/>
      <c r="E25" s="5"/>
      <c r="F25" s="5"/>
    </row>
    <row r="26" spans="1:6" ht="22.5" customHeight="1" hidden="1">
      <c r="A26" s="5">
        <v>2.2</v>
      </c>
      <c r="B26" s="6" t="s">
        <v>3</v>
      </c>
      <c r="C26" s="5"/>
      <c r="D26" s="5"/>
      <c r="E26" s="5"/>
      <c r="F26" s="5"/>
    </row>
    <row r="27" spans="1:6" ht="22.5" customHeight="1" hidden="1">
      <c r="A27" s="5" t="s">
        <v>15</v>
      </c>
      <c r="B27" s="6" t="s">
        <v>18</v>
      </c>
      <c r="C27" s="5"/>
      <c r="D27" s="5"/>
      <c r="E27" s="5"/>
      <c r="F27" s="5"/>
    </row>
    <row r="28" spans="1:6" ht="22.5" customHeight="1" hidden="1">
      <c r="A28" s="5" t="s">
        <v>17</v>
      </c>
      <c r="B28" s="6" t="s">
        <v>4</v>
      </c>
      <c r="C28" s="5"/>
      <c r="D28" s="5"/>
      <c r="E28" s="5"/>
      <c r="F28" s="5"/>
    </row>
    <row r="29" spans="1:6" ht="22.5" customHeight="1" hidden="1">
      <c r="A29" s="5">
        <v>3</v>
      </c>
      <c r="B29" s="6" t="s">
        <v>19</v>
      </c>
      <c r="C29" s="5"/>
      <c r="D29" s="5"/>
      <c r="E29" s="5"/>
      <c r="F29" s="5"/>
    </row>
    <row r="30" spans="1:6" ht="22.5" customHeight="1" hidden="1">
      <c r="A30" s="5">
        <v>3.1</v>
      </c>
      <c r="B30" s="6" t="s">
        <v>8</v>
      </c>
      <c r="C30" s="5"/>
      <c r="D30" s="5"/>
      <c r="E30" s="5"/>
      <c r="F30" s="5"/>
    </row>
    <row r="31" spans="1:6" ht="22.5" customHeight="1" hidden="1">
      <c r="A31" s="5"/>
      <c r="B31" s="6" t="s">
        <v>9</v>
      </c>
      <c r="C31" s="5"/>
      <c r="D31" s="5"/>
      <c r="E31" s="5"/>
      <c r="F31" s="5"/>
    </row>
    <row r="32" spans="1:6" ht="22.5" customHeight="1" hidden="1">
      <c r="A32" s="5"/>
      <c r="B32" s="6" t="s">
        <v>10</v>
      </c>
      <c r="C32" s="5"/>
      <c r="D32" s="5"/>
      <c r="E32" s="5"/>
      <c r="F32" s="5"/>
    </row>
    <row r="33" spans="1:6" ht="22.5" customHeight="1" hidden="1">
      <c r="A33" s="5"/>
      <c r="B33" s="6" t="s">
        <v>23</v>
      </c>
      <c r="C33" s="5"/>
      <c r="D33" s="5"/>
      <c r="E33" s="5"/>
      <c r="F33" s="5"/>
    </row>
    <row r="34" spans="1:6" ht="22.5" customHeight="1" hidden="1">
      <c r="A34" s="5">
        <v>3.2</v>
      </c>
      <c r="B34" s="6" t="s">
        <v>11</v>
      </c>
      <c r="C34" s="5"/>
      <c r="D34" s="5"/>
      <c r="E34" s="5"/>
      <c r="F34" s="5"/>
    </row>
    <row r="35" spans="1:6" ht="22.5" customHeight="1" hidden="1">
      <c r="A35" s="5"/>
      <c r="B35" s="6" t="s">
        <v>12</v>
      </c>
      <c r="C35" s="5"/>
      <c r="D35" s="5"/>
      <c r="E35" s="5"/>
      <c r="F35" s="5"/>
    </row>
    <row r="36" spans="1:6" ht="22.5" customHeight="1" hidden="1">
      <c r="A36" s="5"/>
      <c r="B36" s="6" t="s">
        <v>13</v>
      </c>
      <c r="C36" s="5"/>
      <c r="D36" s="5"/>
      <c r="E36" s="5"/>
      <c r="F36" s="5"/>
    </row>
    <row r="37" spans="1:6" ht="22.5" customHeight="1" hidden="1">
      <c r="A37" s="5"/>
      <c r="B37" s="6" t="s">
        <v>23</v>
      </c>
      <c r="C37" s="5"/>
      <c r="D37" s="5"/>
      <c r="E37" s="5"/>
      <c r="F37" s="5"/>
    </row>
    <row r="38" spans="1:8" s="33" customFormat="1" ht="22.5" customHeight="1">
      <c r="A38" s="5" t="s">
        <v>0</v>
      </c>
      <c r="B38" s="6" t="s">
        <v>20</v>
      </c>
      <c r="C38" s="7">
        <f>C39</f>
        <v>4603156000</v>
      </c>
      <c r="D38" s="7">
        <f>D39</f>
        <v>1092781664.25</v>
      </c>
      <c r="E38" s="7">
        <f>E39</f>
        <v>0</v>
      </c>
      <c r="F38" s="5"/>
      <c r="G38" s="32"/>
      <c r="H38" s="32"/>
    </row>
    <row r="39" spans="1:7" s="33" customFormat="1" ht="36" customHeight="1">
      <c r="A39" s="5">
        <v>1</v>
      </c>
      <c r="B39" s="6" t="s">
        <v>6</v>
      </c>
      <c r="C39" s="7">
        <f>C40+C111+C140</f>
        <v>4603156000</v>
      </c>
      <c r="D39" s="7">
        <f>D40+D111+D140</f>
        <v>1092781664.25</v>
      </c>
      <c r="E39" s="9"/>
      <c r="F39" s="34"/>
      <c r="G39" s="32"/>
    </row>
    <row r="40" spans="1:8" s="33" customFormat="1" ht="22.5" customHeight="1">
      <c r="A40" s="54">
        <v>1.1</v>
      </c>
      <c r="B40" s="55" t="s">
        <v>18</v>
      </c>
      <c r="C40" s="56">
        <f>C41+C44+C51+C54+C59+C61+C64+C75+C78+C84+C87+C94+C105+C71</f>
        <v>2922690658</v>
      </c>
      <c r="D40" s="56">
        <f>D41+D44+D51+D54+D59+D61+D64+D75+D78+D84+D87+D94+D105+D71</f>
        <v>720033764.5</v>
      </c>
      <c r="E40" s="57"/>
      <c r="F40" s="54"/>
      <c r="G40" s="46"/>
      <c r="H40" s="32"/>
    </row>
    <row r="41" spans="1:6" s="33" customFormat="1" ht="22.5" customHeight="1">
      <c r="A41" s="10">
        <v>6000</v>
      </c>
      <c r="B41" s="10" t="s">
        <v>31</v>
      </c>
      <c r="C41" s="11">
        <f>SUM(C42:C43)</f>
        <v>1423866000</v>
      </c>
      <c r="D41" s="11">
        <f>SUM(D42:D43)</f>
        <v>355966500</v>
      </c>
      <c r="E41" s="12"/>
      <c r="F41" s="12"/>
    </row>
    <row r="42" spans="1:6" s="33" customFormat="1" ht="22.5" customHeight="1">
      <c r="A42" s="1">
        <v>6001</v>
      </c>
      <c r="B42" s="1" t="s">
        <v>26</v>
      </c>
      <c r="C42" s="13">
        <v>1117314000</v>
      </c>
      <c r="D42" s="18">
        <f>C42/4</f>
        <v>279328500</v>
      </c>
      <c r="E42" s="14">
        <f>(D42/C42)</f>
        <v>0.25</v>
      </c>
      <c r="F42" s="35">
        <v>0.23</v>
      </c>
    </row>
    <row r="43" spans="1:6" s="33" customFormat="1" ht="22.5" customHeight="1">
      <c r="A43" s="1">
        <v>6051</v>
      </c>
      <c r="B43" s="1" t="s">
        <v>133</v>
      </c>
      <c r="C43" s="13">
        <v>306552000</v>
      </c>
      <c r="D43" s="18">
        <f>C43/4</f>
        <v>76638000</v>
      </c>
      <c r="E43" s="14">
        <f>(D43/C43)</f>
        <v>0.25</v>
      </c>
      <c r="F43" s="35">
        <v>0.28</v>
      </c>
    </row>
    <row r="44" spans="1:6" s="33" customFormat="1" ht="22.5" customHeight="1">
      <c r="A44" s="10">
        <v>6100</v>
      </c>
      <c r="B44" s="10" t="s">
        <v>32</v>
      </c>
      <c r="C44" s="11">
        <f>SUM(C45:C50)</f>
        <v>593780661</v>
      </c>
      <c r="D44" s="11">
        <f>SUM(D45:D50)</f>
        <v>148445165.25</v>
      </c>
      <c r="E44" s="11"/>
      <c r="F44" s="36"/>
    </row>
    <row r="45" spans="1:6" s="33" customFormat="1" ht="22.5" customHeight="1">
      <c r="A45" s="1">
        <v>6101</v>
      </c>
      <c r="B45" s="1" t="s">
        <v>28</v>
      </c>
      <c r="C45" s="13">
        <v>24684000</v>
      </c>
      <c r="D45" s="18">
        <f aca="true" t="shared" si="0" ref="D45:D50">C45/4</f>
        <v>6171000</v>
      </c>
      <c r="E45" s="14">
        <f aca="true" t="shared" si="1" ref="E45:E50">(D45/C45)</f>
        <v>0.25</v>
      </c>
      <c r="F45" s="35">
        <v>0.24</v>
      </c>
    </row>
    <row r="46" spans="1:6" s="33" customFormat="1" ht="22.5" customHeight="1">
      <c r="A46" s="1">
        <v>6102</v>
      </c>
      <c r="B46" s="1" t="s">
        <v>91</v>
      </c>
      <c r="D46" s="18"/>
      <c r="E46" s="13"/>
      <c r="F46" s="35"/>
    </row>
    <row r="47" spans="1:6" s="33" customFormat="1" ht="22.5" customHeight="1">
      <c r="A47" s="1">
        <v>6112</v>
      </c>
      <c r="B47" s="1" t="s">
        <v>29</v>
      </c>
      <c r="C47" s="13">
        <v>326557445</v>
      </c>
      <c r="D47" s="18">
        <f t="shared" si="0"/>
        <v>81639361.25</v>
      </c>
      <c r="E47" s="14">
        <f t="shared" si="1"/>
        <v>0.25</v>
      </c>
      <c r="F47" s="35">
        <v>0.23</v>
      </c>
    </row>
    <row r="48" spans="1:6" s="33" customFormat="1" ht="22.5" customHeight="1">
      <c r="A48" s="1">
        <v>6113</v>
      </c>
      <c r="B48" s="1" t="s">
        <v>30</v>
      </c>
      <c r="C48" s="13">
        <v>2904000</v>
      </c>
      <c r="D48" s="18">
        <f t="shared" si="0"/>
        <v>726000</v>
      </c>
      <c r="E48" s="14">
        <f t="shared" si="1"/>
        <v>0.25</v>
      </c>
      <c r="F48" s="35">
        <v>0.24</v>
      </c>
    </row>
    <row r="49" spans="1:6" s="33" customFormat="1" ht="22.5" customHeight="1">
      <c r="A49" s="1">
        <v>6115</v>
      </c>
      <c r="B49" s="1" t="s">
        <v>106</v>
      </c>
      <c r="C49" s="13">
        <v>227844620</v>
      </c>
      <c r="D49" s="18">
        <f t="shared" si="0"/>
        <v>56961155</v>
      </c>
      <c r="E49" s="14">
        <f t="shared" si="1"/>
        <v>0.25</v>
      </c>
      <c r="F49" s="35">
        <v>0.25</v>
      </c>
    </row>
    <row r="50" spans="1:6" s="33" customFormat="1" ht="22.5" customHeight="1">
      <c r="A50" s="1">
        <v>6116</v>
      </c>
      <c r="B50" s="1" t="s">
        <v>114</v>
      </c>
      <c r="C50" s="13">
        <v>11790596</v>
      </c>
      <c r="D50" s="18">
        <f t="shared" si="0"/>
        <v>2947649</v>
      </c>
      <c r="E50" s="14">
        <f t="shared" si="1"/>
        <v>0.25</v>
      </c>
      <c r="F50" s="35">
        <v>0.25</v>
      </c>
    </row>
    <row r="51" spans="1:6" s="33" customFormat="1" ht="22.5" customHeight="1">
      <c r="A51" s="10">
        <v>6250</v>
      </c>
      <c r="B51" s="10" t="s">
        <v>33</v>
      </c>
      <c r="C51" s="11">
        <f>SUM(C52:C53)</f>
        <v>2352000</v>
      </c>
      <c r="D51" s="11">
        <f>SUM(D52:D53)</f>
        <v>588000</v>
      </c>
      <c r="E51" s="11"/>
      <c r="F51" s="37"/>
    </row>
    <row r="52" spans="1:6" s="33" customFormat="1" ht="22.5" customHeight="1" hidden="1">
      <c r="A52" s="19">
        <v>6253</v>
      </c>
      <c r="B52" s="19" t="s">
        <v>34</v>
      </c>
      <c r="C52" s="13"/>
      <c r="D52" s="13"/>
      <c r="E52" s="14"/>
      <c r="F52" s="5"/>
    </row>
    <row r="53" spans="1:6" s="33" customFormat="1" ht="22.5" customHeight="1">
      <c r="A53" s="1">
        <v>6299</v>
      </c>
      <c r="B53" s="1" t="s">
        <v>35</v>
      </c>
      <c r="C53" s="13">
        <v>2352000</v>
      </c>
      <c r="D53" s="13">
        <f>C53/4</f>
        <v>588000</v>
      </c>
      <c r="E53" s="14">
        <f aca="true" t="shared" si="2" ref="E53:E58">(D53/C53)</f>
        <v>0.25</v>
      </c>
      <c r="F53" s="5"/>
    </row>
    <row r="54" spans="1:6" s="33" customFormat="1" ht="22.5" customHeight="1">
      <c r="A54" s="10">
        <v>6300</v>
      </c>
      <c r="B54" s="10" t="s">
        <v>36</v>
      </c>
      <c r="C54" s="11">
        <f>SUM(C55:C58)</f>
        <v>396723997</v>
      </c>
      <c r="D54" s="11">
        <f>SUM(D55:D58)</f>
        <v>99180999.25</v>
      </c>
      <c r="E54" s="12"/>
      <c r="F54" s="12"/>
    </row>
    <row r="55" spans="1:6" s="33" customFormat="1" ht="22.5" customHeight="1">
      <c r="A55" s="1">
        <v>6301</v>
      </c>
      <c r="B55" s="1" t="s">
        <v>37</v>
      </c>
      <c r="C55" s="13">
        <v>295432885</v>
      </c>
      <c r="D55" s="13">
        <f>C55/4</f>
        <v>73858221.25</v>
      </c>
      <c r="E55" s="14">
        <f t="shared" si="2"/>
        <v>0.25</v>
      </c>
      <c r="F55" s="35">
        <v>0.24</v>
      </c>
    </row>
    <row r="56" spans="1:6" s="33" customFormat="1" ht="22.5" customHeight="1">
      <c r="A56" s="1">
        <v>6302</v>
      </c>
      <c r="B56" s="1" t="s">
        <v>38</v>
      </c>
      <c r="C56" s="13">
        <v>50645556</v>
      </c>
      <c r="D56" s="13">
        <f>C56/4</f>
        <v>12661389</v>
      </c>
      <c r="E56" s="14">
        <f t="shared" si="2"/>
        <v>0.25</v>
      </c>
      <c r="F56" s="35">
        <v>0.23</v>
      </c>
    </row>
    <row r="57" spans="1:6" s="33" customFormat="1" ht="22.5" customHeight="1">
      <c r="A57" s="1">
        <v>6303</v>
      </c>
      <c r="B57" s="1" t="s">
        <v>39</v>
      </c>
      <c r="C57" s="13">
        <v>33763704</v>
      </c>
      <c r="D57" s="13">
        <f>C57/4</f>
        <v>8440926</v>
      </c>
      <c r="E57" s="14">
        <f t="shared" si="2"/>
        <v>0.25</v>
      </c>
      <c r="F57" s="35">
        <v>0.23</v>
      </c>
    </row>
    <row r="58" spans="1:6" s="33" customFormat="1" ht="22.5" customHeight="1">
      <c r="A58" s="1">
        <v>6304</v>
      </c>
      <c r="B58" s="1" t="s">
        <v>40</v>
      </c>
      <c r="C58" s="13">
        <v>16881852</v>
      </c>
      <c r="D58" s="13">
        <f>C58/4</f>
        <v>4220463</v>
      </c>
      <c r="E58" s="14">
        <f t="shared" si="2"/>
        <v>0.25</v>
      </c>
      <c r="F58" s="35">
        <v>0.23</v>
      </c>
    </row>
    <row r="59" spans="1:6" s="39" customFormat="1" ht="36" customHeight="1">
      <c r="A59" s="16">
        <v>6051</v>
      </c>
      <c r="B59" s="20" t="s">
        <v>77</v>
      </c>
      <c r="C59" s="17">
        <f>C60</f>
        <v>65504400</v>
      </c>
      <c r="D59" s="17">
        <f>D60</f>
        <v>16376100</v>
      </c>
      <c r="E59" s="21">
        <f>E60</f>
        <v>0</v>
      </c>
      <c r="F59" s="38"/>
    </row>
    <row r="60" spans="1:6" s="33" customFormat="1" ht="22.5" customHeight="1">
      <c r="A60" s="22">
        <v>6051</v>
      </c>
      <c r="B60" s="1" t="s">
        <v>134</v>
      </c>
      <c r="C60" s="13">
        <v>65504400</v>
      </c>
      <c r="D60" s="13">
        <f>C60/4</f>
        <v>16376100</v>
      </c>
      <c r="E60" s="14"/>
      <c r="F60" s="35"/>
    </row>
    <row r="61" spans="1:6" s="33" customFormat="1" ht="22.5" customHeight="1">
      <c r="A61" s="10">
        <v>6500</v>
      </c>
      <c r="B61" s="10" t="s">
        <v>41</v>
      </c>
      <c r="C61" s="23">
        <f>SUM(C62:C63)</f>
        <v>66000000</v>
      </c>
      <c r="D61" s="23">
        <f>SUM(D62:D63)</f>
        <v>16500000</v>
      </c>
      <c r="E61" s="12"/>
      <c r="F61" s="12"/>
    </row>
    <row r="62" spans="1:6" s="33" customFormat="1" ht="22.5" customHeight="1">
      <c r="A62" s="1">
        <v>6501</v>
      </c>
      <c r="B62" s="1" t="s">
        <v>42</v>
      </c>
      <c r="C62" s="24">
        <v>60000000</v>
      </c>
      <c r="D62" s="13">
        <f>C62/4</f>
        <v>15000000</v>
      </c>
      <c r="E62" s="14">
        <f aca="true" t="shared" si="3" ref="E62:E70">(D62/C62)</f>
        <v>0.25</v>
      </c>
      <c r="F62" s="35">
        <v>0.25</v>
      </c>
    </row>
    <row r="63" spans="1:6" s="33" customFormat="1" ht="22.5" customHeight="1">
      <c r="A63" s="1">
        <v>6504</v>
      </c>
      <c r="B63" s="1" t="s">
        <v>44</v>
      </c>
      <c r="C63" s="24">
        <v>6000000</v>
      </c>
      <c r="D63" s="13">
        <f>C63/4</f>
        <v>1500000</v>
      </c>
      <c r="E63" s="14">
        <f t="shared" si="3"/>
        <v>0.25</v>
      </c>
      <c r="F63" s="35"/>
    </row>
    <row r="64" spans="1:6" s="33" customFormat="1" ht="22.5" customHeight="1">
      <c r="A64" s="10">
        <v>6550</v>
      </c>
      <c r="B64" s="10" t="s">
        <v>45</v>
      </c>
      <c r="C64" s="3">
        <f>SUM(C65:C70)</f>
        <v>59577159</v>
      </c>
      <c r="D64" s="3">
        <f>SUM(D65:D68)</f>
        <v>11750000</v>
      </c>
      <c r="E64" s="12"/>
      <c r="F64" s="12"/>
    </row>
    <row r="65" spans="1:6" s="33" customFormat="1" ht="22.5" customHeight="1">
      <c r="A65" s="1">
        <v>6551</v>
      </c>
      <c r="B65" s="1" t="s">
        <v>46</v>
      </c>
      <c r="C65" s="24">
        <v>24000000</v>
      </c>
      <c r="D65" s="13">
        <f aca="true" t="shared" si="4" ref="D65:D74">C65/4</f>
        <v>6000000</v>
      </c>
      <c r="E65" s="14">
        <f t="shared" si="3"/>
        <v>0.25</v>
      </c>
      <c r="F65" s="35">
        <v>0.17</v>
      </c>
    </row>
    <row r="66" spans="1:6" s="33" customFormat="1" ht="22.5" customHeight="1">
      <c r="A66" s="1">
        <v>6552</v>
      </c>
      <c r="B66" s="1" t="s">
        <v>47</v>
      </c>
      <c r="C66" s="24">
        <v>12000000</v>
      </c>
      <c r="D66" s="13">
        <f t="shared" si="4"/>
        <v>3000000</v>
      </c>
      <c r="E66" s="14">
        <f t="shared" si="3"/>
        <v>0.25</v>
      </c>
      <c r="F66" s="35">
        <v>0.01</v>
      </c>
    </row>
    <row r="67" spans="1:6" s="33" customFormat="1" ht="22.5" customHeight="1">
      <c r="A67" s="1">
        <v>6559</v>
      </c>
      <c r="B67" s="1" t="s">
        <v>48</v>
      </c>
      <c r="C67" s="24">
        <v>3000000</v>
      </c>
      <c r="D67" s="13">
        <f t="shared" si="4"/>
        <v>750000</v>
      </c>
      <c r="E67" s="14">
        <f t="shared" si="3"/>
        <v>0.25</v>
      </c>
      <c r="F67" s="52">
        <v>0.06</v>
      </c>
    </row>
    <row r="68" spans="1:6" s="33" customFormat="1" ht="22.5" customHeight="1">
      <c r="A68" s="1">
        <v>6559</v>
      </c>
      <c r="B68" s="1" t="s">
        <v>93</v>
      </c>
      <c r="C68" s="24">
        <v>8000000</v>
      </c>
      <c r="D68" s="13">
        <f t="shared" si="4"/>
        <v>2000000</v>
      </c>
      <c r="E68" s="14">
        <f t="shared" si="3"/>
        <v>0.25</v>
      </c>
      <c r="F68" s="52"/>
    </row>
    <row r="69" spans="1:6" s="33" customFormat="1" ht="22.5" customHeight="1">
      <c r="A69" s="1">
        <v>6559</v>
      </c>
      <c r="B69" s="1" t="s">
        <v>125</v>
      </c>
      <c r="C69" s="24">
        <v>6000000</v>
      </c>
      <c r="D69" s="13">
        <f t="shared" si="4"/>
        <v>1500000</v>
      </c>
      <c r="E69" s="14">
        <f t="shared" si="3"/>
        <v>0.25</v>
      </c>
      <c r="F69" s="52"/>
    </row>
    <row r="70" spans="1:6" s="33" customFormat="1" ht="22.5" customHeight="1">
      <c r="A70" s="1">
        <v>6559</v>
      </c>
      <c r="B70" s="1" t="s">
        <v>126</v>
      </c>
      <c r="C70" s="24">
        <v>6577159</v>
      </c>
      <c r="D70" s="13">
        <f t="shared" si="4"/>
        <v>1644289.75</v>
      </c>
      <c r="E70" s="14">
        <f t="shared" si="3"/>
        <v>0.25</v>
      </c>
      <c r="F70" s="52"/>
    </row>
    <row r="71" spans="1:6" s="33" customFormat="1" ht="22.5" customHeight="1">
      <c r="A71" s="10">
        <v>6600</v>
      </c>
      <c r="B71" s="10" t="s">
        <v>49</v>
      </c>
      <c r="C71" s="3">
        <f>SUM(C72:C74)</f>
        <v>24000000</v>
      </c>
      <c r="D71" s="3">
        <f>SUM(D72:D74)</f>
        <v>6000000</v>
      </c>
      <c r="E71" s="12"/>
      <c r="F71" s="12"/>
    </row>
    <row r="72" spans="1:6" s="33" customFormat="1" ht="22.5" customHeight="1">
      <c r="A72" s="1">
        <v>6601</v>
      </c>
      <c r="B72" s="1" t="s">
        <v>50</v>
      </c>
      <c r="C72" s="24">
        <v>12000000</v>
      </c>
      <c r="D72" s="13">
        <f t="shared" si="4"/>
        <v>3000000</v>
      </c>
      <c r="E72" s="14">
        <f aca="true" t="shared" si="5" ref="E72:E86">(D72/C72)</f>
        <v>0.25</v>
      </c>
      <c r="F72" s="35">
        <v>0.18</v>
      </c>
    </row>
    <row r="73" spans="1:6" s="33" customFormat="1" ht="22.5" customHeight="1">
      <c r="A73" s="1">
        <v>6605</v>
      </c>
      <c r="B73" s="1" t="s">
        <v>52</v>
      </c>
      <c r="C73" s="24">
        <v>6600000</v>
      </c>
      <c r="D73" s="13">
        <f t="shared" si="4"/>
        <v>1650000</v>
      </c>
      <c r="E73" s="14">
        <f t="shared" si="5"/>
        <v>0.25</v>
      </c>
      <c r="F73" s="35">
        <v>0.12</v>
      </c>
    </row>
    <row r="74" spans="1:6" s="33" customFormat="1" ht="22.5" customHeight="1">
      <c r="A74" s="1">
        <v>6618</v>
      </c>
      <c r="B74" s="1" t="s">
        <v>94</v>
      </c>
      <c r="C74" s="24">
        <v>5400000</v>
      </c>
      <c r="D74" s="13">
        <f t="shared" si="4"/>
        <v>1350000</v>
      </c>
      <c r="E74" s="14">
        <f t="shared" si="5"/>
        <v>0.25</v>
      </c>
      <c r="F74" s="35">
        <v>0.25</v>
      </c>
    </row>
    <row r="75" spans="1:6" s="33" customFormat="1" ht="22.5" customHeight="1">
      <c r="A75" s="10">
        <v>6650</v>
      </c>
      <c r="B75" s="10" t="s">
        <v>53</v>
      </c>
      <c r="C75" s="3">
        <f>SUM(C76:C77)</f>
        <v>2070000</v>
      </c>
      <c r="D75" s="3">
        <f>SUM(D76:D77)</f>
        <v>0</v>
      </c>
      <c r="E75" s="12"/>
      <c r="F75" s="5"/>
    </row>
    <row r="76" spans="1:6" s="33" customFormat="1" ht="22.5" customHeight="1">
      <c r="A76" s="1">
        <v>6657</v>
      </c>
      <c r="B76" s="1" t="s">
        <v>54</v>
      </c>
      <c r="C76" s="24">
        <v>1200000</v>
      </c>
      <c r="D76" s="24"/>
      <c r="E76" s="14">
        <f t="shared" si="5"/>
        <v>0</v>
      </c>
      <c r="F76" s="5"/>
    </row>
    <row r="77" spans="1:6" s="33" customFormat="1" ht="22.5" customHeight="1">
      <c r="A77" s="1">
        <v>6699</v>
      </c>
      <c r="B77" s="1" t="s">
        <v>55</v>
      </c>
      <c r="C77" s="24">
        <v>870000</v>
      </c>
      <c r="D77" s="24"/>
      <c r="E77" s="14">
        <f t="shared" si="5"/>
        <v>0</v>
      </c>
      <c r="F77" s="5"/>
    </row>
    <row r="78" spans="1:6" s="33" customFormat="1" ht="22.5" customHeight="1">
      <c r="A78" s="10">
        <v>6700</v>
      </c>
      <c r="B78" s="10" t="s">
        <v>56</v>
      </c>
      <c r="C78" s="3">
        <f>SUM(C79:C83)</f>
        <v>98000000</v>
      </c>
      <c r="D78" s="3">
        <f>SUM(D79:D83)</f>
        <v>24500000</v>
      </c>
      <c r="E78" s="12"/>
      <c r="F78" s="5"/>
    </row>
    <row r="79" spans="1:6" s="33" customFormat="1" ht="22.5" customHeight="1">
      <c r="A79" s="1">
        <v>6701</v>
      </c>
      <c r="B79" s="1" t="s">
        <v>57</v>
      </c>
      <c r="C79" s="24">
        <v>30000000</v>
      </c>
      <c r="D79" s="13">
        <f aca="true" t="shared" si="6" ref="D79:D103">C79/4</f>
        <v>7500000</v>
      </c>
      <c r="E79" s="14">
        <f t="shared" si="5"/>
        <v>0.25</v>
      </c>
      <c r="F79" s="35">
        <v>0.2</v>
      </c>
    </row>
    <row r="80" spans="1:6" s="33" customFormat="1" ht="22.5" customHeight="1">
      <c r="A80" s="1">
        <v>6702</v>
      </c>
      <c r="B80" s="1" t="s">
        <v>58</v>
      </c>
      <c r="C80" s="24">
        <v>30000000</v>
      </c>
      <c r="D80" s="13">
        <f t="shared" si="6"/>
        <v>7500000</v>
      </c>
      <c r="E80" s="14">
        <f t="shared" si="5"/>
        <v>0.25</v>
      </c>
      <c r="F80" s="35">
        <v>0.11</v>
      </c>
    </row>
    <row r="81" spans="1:6" s="33" customFormat="1" ht="22.5" customHeight="1">
      <c r="A81" s="1">
        <v>6703</v>
      </c>
      <c r="B81" s="1" t="s">
        <v>59</v>
      </c>
      <c r="C81" s="24">
        <v>10000000</v>
      </c>
      <c r="D81" s="13">
        <f t="shared" si="6"/>
        <v>2500000</v>
      </c>
      <c r="E81" s="14">
        <f t="shared" si="5"/>
        <v>0.25</v>
      </c>
      <c r="F81" s="15">
        <v>0.05</v>
      </c>
    </row>
    <row r="82" spans="1:6" s="33" customFormat="1" ht="22.5" customHeight="1">
      <c r="A82" s="1">
        <v>6704</v>
      </c>
      <c r="B82" s="1" t="s">
        <v>60</v>
      </c>
      <c r="C82" s="24">
        <v>18000000</v>
      </c>
      <c r="D82" s="13">
        <f t="shared" si="6"/>
        <v>4500000</v>
      </c>
      <c r="E82" s="14">
        <f t="shared" si="5"/>
        <v>0.25</v>
      </c>
      <c r="F82" s="35">
        <v>0.2</v>
      </c>
    </row>
    <row r="83" spans="1:6" s="33" customFormat="1" ht="22.5" customHeight="1">
      <c r="A83" s="1">
        <v>6749</v>
      </c>
      <c r="B83" s="1" t="s">
        <v>61</v>
      </c>
      <c r="C83" s="24">
        <v>10000000</v>
      </c>
      <c r="D83" s="13">
        <f t="shared" si="6"/>
        <v>2500000</v>
      </c>
      <c r="E83" s="14">
        <f t="shared" si="5"/>
        <v>0.25</v>
      </c>
      <c r="F83" s="35"/>
    </row>
    <row r="84" spans="1:6" s="39" customFormat="1" ht="21" customHeight="1">
      <c r="A84" s="16">
        <v>6750</v>
      </c>
      <c r="B84" s="16" t="s">
        <v>89</v>
      </c>
      <c r="C84" s="3">
        <f>SUM(C85:C86)</f>
        <v>3000000</v>
      </c>
      <c r="D84" s="3">
        <f>SUM(D85:D86)</f>
        <v>750000</v>
      </c>
      <c r="E84" s="3"/>
      <c r="F84" s="44"/>
    </row>
    <row r="85" spans="1:6" s="33" customFormat="1" ht="1.5" customHeight="1" hidden="1">
      <c r="A85" s="1">
        <v>6757</v>
      </c>
      <c r="B85" s="1" t="s">
        <v>107</v>
      </c>
      <c r="C85" s="24"/>
      <c r="D85" s="13"/>
      <c r="E85" s="14"/>
      <c r="F85" s="35"/>
    </row>
    <row r="86" spans="1:6" s="33" customFormat="1" ht="22.5" customHeight="1">
      <c r="A86" s="1">
        <v>6799</v>
      </c>
      <c r="B86" s="1" t="s">
        <v>108</v>
      </c>
      <c r="C86" s="24">
        <v>3000000</v>
      </c>
      <c r="D86" s="13">
        <f t="shared" si="6"/>
        <v>750000</v>
      </c>
      <c r="E86" s="14">
        <f t="shared" si="5"/>
        <v>0.25</v>
      </c>
      <c r="F86" s="35"/>
    </row>
    <row r="87" spans="1:6" s="33" customFormat="1" ht="22.5" customHeight="1">
      <c r="A87" s="25">
        <v>6900</v>
      </c>
      <c r="B87" s="10" t="s">
        <v>62</v>
      </c>
      <c r="C87" s="3">
        <f>SUM(C88:C93)</f>
        <v>55000000</v>
      </c>
      <c r="D87" s="3">
        <f>SUM(D88:D93)</f>
        <v>7500000</v>
      </c>
      <c r="E87" s="12"/>
      <c r="F87" s="5"/>
    </row>
    <row r="88" spans="1:6" s="33" customFormat="1" ht="22.5" customHeight="1">
      <c r="A88" s="47">
        <v>6905</v>
      </c>
      <c r="B88" s="1" t="s">
        <v>115</v>
      </c>
      <c r="C88" s="24">
        <v>10000000</v>
      </c>
      <c r="D88" s="24"/>
      <c r="E88" s="14">
        <f>(D88/C88)</f>
        <v>0</v>
      </c>
      <c r="F88" s="15">
        <v>0.18</v>
      </c>
    </row>
    <row r="89" spans="1:6" s="33" customFormat="1" ht="22.5" customHeight="1">
      <c r="A89" s="47">
        <v>6907</v>
      </c>
      <c r="B89" s="1" t="s">
        <v>116</v>
      </c>
      <c r="C89" s="24">
        <v>10000000</v>
      </c>
      <c r="D89" s="24"/>
      <c r="E89" s="14">
        <f>(D89/C89)</f>
        <v>0</v>
      </c>
      <c r="F89" s="15">
        <v>0.18</v>
      </c>
    </row>
    <row r="90" spans="1:6" s="33" customFormat="1" ht="22.5" customHeight="1">
      <c r="A90" s="1">
        <v>6912</v>
      </c>
      <c r="B90" s="1" t="s">
        <v>63</v>
      </c>
      <c r="C90" s="24">
        <v>10000000</v>
      </c>
      <c r="D90" s="13">
        <f t="shared" si="6"/>
        <v>2500000</v>
      </c>
      <c r="E90" s="14">
        <f>(D90/C90)</f>
        <v>0.25</v>
      </c>
      <c r="F90" s="15">
        <v>0.18</v>
      </c>
    </row>
    <row r="91" spans="1:6" s="33" customFormat="1" ht="22.5" customHeight="1">
      <c r="A91" s="1">
        <v>6913</v>
      </c>
      <c r="B91" s="1" t="s">
        <v>64</v>
      </c>
      <c r="C91" s="24">
        <v>10000000</v>
      </c>
      <c r="D91" s="13">
        <f t="shared" si="6"/>
        <v>2500000</v>
      </c>
      <c r="E91" s="14">
        <f>(D91/C91)</f>
        <v>0.25</v>
      </c>
      <c r="F91" s="15">
        <v>0.15</v>
      </c>
    </row>
    <row r="92" spans="1:6" s="33" customFormat="1" ht="22.5" customHeight="1">
      <c r="A92" s="1">
        <v>6921</v>
      </c>
      <c r="B92" s="1" t="s">
        <v>65</v>
      </c>
      <c r="C92" s="24">
        <v>10000000</v>
      </c>
      <c r="D92" s="13">
        <f t="shared" si="6"/>
        <v>2500000</v>
      </c>
      <c r="E92" s="14">
        <f aca="true" t="shared" si="7" ref="E92:E108">(D92/C92)</f>
        <v>0.25</v>
      </c>
      <c r="F92" s="8">
        <v>0.18</v>
      </c>
    </row>
    <row r="93" spans="1:6" s="33" customFormat="1" ht="30" customHeight="1">
      <c r="A93" s="1">
        <v>6949</v>
      </c>
      <c r="B93" s="26" t="s">
        <v>104</v>
      </c>
      <c r="C93" s="24">
        <v>5000000</v>
      </c>
      <c r="D93" s="13"/>
      <c r="E93" s="14">
        <f t="shared" si="7"/>
        <v>0</v>
      </c>
      <c r="F93" s="40">
        <v>0.13</v>
      </c>
    </row>
    <row r="94" spans="1:6" s="33" customFormat="1" ht="22.5" customHeight="1">
      <c r="A94" s="10">
        <v>7000</v>
      </c>
      <c r="B94" s="10" t="s">
        <v>66</v>
      </c>
      <c r="C94" s="3">
        <f>SUM(C95:C104)</f>
        <v>95168441</v>
      </c>
      <c r="D94" s="3">
        <f>SUM(D95:D103)</f>
        <v>23565000</v>
      </c>
      <c r="E94" s="12"/>
      <c r="F94" s="5"/>
    </row>
    <row r="95" spans="1:6" s="33" customFormat="1" ht="22.5" customHeight="1">
      <c r="A95" s="1">
        <v>7001</v>
      </c>
      <c r="B95" s="1" t="s">
        <v>67</v>
      </c>
      <c r="C95" s="24">
        <v>5000000</v>
      </c>
      <c r="D95" s="13">
        <f t="shared" si="6"/>
        <v>1250000</v>
      </c>
      <c r="E95" s="14">
        <f>(D95/C95)</f>
        <v>0.25</v>
      </c>
      <c r="F95" s="5"/>
    </row>
    <row r="96" spans="1:6" s="33" customFormat="1" ht="22.5" customHeight="1">
      <c r="A96" s="1">
        <v>7001</v>
      </c>
      <c r="B96" s="1" t="s">
        <v>68</v>
      </c>
      <c r="C96" s="24">
        <v>6750000</v>
      </c>
      <c r="D96" s="13">
        <f t="shared" si="6"/>
        <v>1687500</v>
      </c>
      <c r="E96" s="14">
        <f t="shared" si="7"/>
        <v>0.25</v>
      </c>
      <c r="F96" s="5"/>
    </row>
    <row r="97" spans="1:6" s="33" customFormat="1" ht="22.5" customHeight="1">
      <c r="A97" s="1">
        <v>7001</v>
      </c>
      <c r="B97" s="1" t="s">
        <v>95</v>
      </c>
      <c r="C97" s="24">
        <v>600000</v>
      </c>
      <c r="D97" s="13">
        <f t="shared" si="6"/>
        <v>150000</v>
      </c>
      <c r="E97" s="14">
        <f t="shared" si="7"/>
        <v>0.25</v>
      </c>
      <c r="F97" s="5"/>
    </row>
    <row r="98" spans="1:6" s="33" customFormat="1" ht="22.5" customHeight="1">
      <c r="A98" s="1">
        <v>7004</v>
      </c>
      <c r="B98" s="1" t="s">
        <v>69</v>
      </c>
      <c r="C98" s="24">
        <v>910000</v>
      </c>
      <c r="D98" s="13">
        <f t="shared" si="6"/>
        <v>227500</v>
      </c>
      <c r="E98" s="14">
        <f t="shared" si="7"/>
        <v>0.25</v>
      </c>
      <c r="F98" s="5"/>
    </row>
    <row r="99" spans="1:6" s="33" customFormat="1" ht="36.75" customHeight="1">
      <c r="A99" s="1">
        <v>7012</v>
      </c>
      <c r="B99" s="26" t="s">
        <v>105</v>
      </c>
      <c r="C99" s="24">
        <v>2000000</v>
      </c>
      <c r="D99" s="13">
        <f t="shared" si="6"/>
        <v>500000</v>
      </c>
      <c r="E99" s="14">
        <f t="shared" si="7"/>
        <v>0.25</v>
      </c>
      <c r="F99" s="5"/>
    </row>
    <row r="100" spans="1:6" s="33" customFormat="1" ht="22.5" customHeight="1">
      <c r="A100" s="27">
        <v>7049</v>
      </c>
      <c r="B100" s="1" t="s">
        <v>70</v>
      </c>
      <c r="C100" s="24">
        <v>15000000</v>
      </c>
      <c r="D100" s="13">
        <f t="shared" si="6"/>
        <v>3750000</v>
      </c>
      <c r="E100" s="14">
        <f t="shared" si="7"/>
        <v>0.25</v>
      </c>
      <c r="F100" s="5"/>
    </row>
    <row r="101" spans="1:6" s="33" customFormat="1" ht="22.5" customHeight="1">
      <c r="A101" s="27">
        <v>7049</v>
      </c>
      <c r="B101" s="1" t="s">
        <v>71</v>
      </c>
      <c r="C101" s="24">
        <v>5000000</v>
      </c>
      <c r="D101" s="13">
        <f t="shared" si="6"/>
        <v>1250000</v>
      </c>
      <c r="E101" s="14">
        <f t="shared" si="7"/>
        <v>0.25</v>
      </c>
      <c r="F101" s="15">
        <v>0.07</v>
      </c>
    </row>
    <row r="102" spans="1:6" s="33" customFormat="1" ht="22.5" customHeight="1">
      <c r="A102" s="27">
        <v>7049</v>
      </c>
      <c r="B102" s="1" t="s">
        <v>72</v>
      </c>
      <c r="C102" s="24">
        <v>54000000</v>
      </c>
      <c r="D102" s="13">
        <f t="shared" si="6"/>
        <v>13500000</v>
      </c>
      <c r="E102" s="14">
        <f t="shared" si="7"/>
        <v>0.25</v>
      </c>
      <c r="F102" s="53"/>
    </row>
    <row r="103" spans="1:6" s="33" customFormat="1" ht="22.5" customHeight="1">
      <c r="A103" s="27">
        <v>7049</v>
      </c>
      <c r="B103" s="1" t="s">
        <v>135</v>
      </c>
      <c r="C103" s="24">
        <v>5000000</v>
      </c>
      <c r="D103" s="13">
        <f t="shared" si="6"/>
        <v>1250000</v>
      </c>
      <c r="E103" s="14">
        <f t="shared" si="7"/>
        <v>0.25</v>
      </c>
      <c r="F103" s="53"/>
    </row>
    <row r="104" spans="1:6" s="33" customFormat="1" ht="22.5" customHeight="1">
      <c r="A104" s="27">
        <v>7049</v>
      </c>
      <c r="B104" s="1" t="s">
        <v>73</v>
      </c>
      <c r="C104" s="24">
        <v>908441</v>
      </c>
      <c r="D104" s="13"/>
      <c r="E104" s="14">
        <f t="shared" si="7"/>
        <v>0</v>
      </c>
      <c r="F104" s="53"/>
    </row>
    <row r="105" spans="1:6" s="33" customFormat="1" ht="22.5" customHeight="1">
      <c r="A105" s="10">
        <v>7750</v>
      </c>
      <c r="B105" s="10" t="s">
        <v>61</v>
      </c>
      <c r="C105" s="3">
        <f>SUM(C106:C110)</f>
        <v>37648000</v>
      </c>
      <c r="D105" s="3">
        <f>SUM(D107:D110)</f>
        <v>8912000</v>
      </c>
      <c r="E105" s="12"/>
      <c r="F105" s="35"/>
    </row>
    <row r="106" spans="1:6" s="33" customFormat="1" ht="22.5" customHeight="1">
      <c r="A106" s="1">
        <v>7053</v>
      </c>
      <c r="B106" s="1" t="s">
        <v>136</v>
      </c>
      <c r="C106" s="24">
        <v>2000000</v>
      </c>
      <c r="D106" s="13">
        <f>C106/4</f>
        <v>500000</v>
      </c>
      <c r="E106" s="14">
        <f t="shared" si="7"/>
        <v>0.25</v>
      </c>
      <c r="F106" s="35"/>
    </row>
    <row r="107" spans="1:6" s="33" customFormat="1" ht="22.5" customHeight="1">
      <c r="A107" s="1">
        <v>7756</v>
      </c>
      <c r="B107" s="1" t="s">
        <v>96</v>
      </c>
      <c r="C107" s="24">
        <v>0</v>
      </c>
      <c r="D107" s="13">
        <f>C107/4</f>
        <v>0</v>
      </c>
      <c r="E107" s="14"/>
      <c r="F107" s="35"/>
    </row>
    <row r="108" spans="1:6" s="33" customFormat="1" ht="22.5" customHeight="1">
      <c r="A108" s="22">
        <v>7764</v>
      </c>
      <c r="B108" s="1" t="s">
        <v>74</v>
      </c>
      <c r="C108" s="24">
        <v>33648000</v>
      </c>
      <c r="D108" s="13">
        <f>C108/4</f>
        <v>8412000</v>
      </c>
      <c r="E108" s="14">
        <f t="shared" si="7"/>
        <v>0.25</v>
      </c>
      <c r="F108" s="5"/>
    </row>
    <row r="109" spans="1:6" s="33" customFormat="1" ht="22.5" customHeight="1">
      <c r="A109" s="22">
        <v>7799</v>
      </c>
      <c r="B109" s="1" t="s">
        <v>73</v>
      </c>
      <c r="C109" s="24">
        <v>2000000</v>
      </c>
      <c r="D109" s="13">
        <f>C109/4</f>
        <v>500000</v>
      </c>
      <c r="E109" s="14"/>
      <c r="F109" s="40">
        <v>0.05</v>
      </c>
    </row>
    <row r="110" spans="1:6" s="33" customFormat="1" ht="22.5" customHeight="1">
      <c r="A110" s="22">
        <v>7799</v>
      </c>
      <c r="B110" s="1" t="s">
        <v>97</v>
      </c>
      <c r="C110" s="24"/>
      <c r="D110" s="13">
        <f>C110/4</f>
        <v>0</v>
      </c>
      <c r="E110" s="14"/>
      <c r="F110" s="5"/>
    </row>
    <row r="111" spans="1:7" s="33" customFormat="1" ht="35.25" customHeight="1">
      <c r="A111" s="58">
        <v>1.2</v>
      </c>
      <c r="B111" s="59" t="s">
        <v>4</v>
      </c>
      <c r="C111" s="60">
        <f>C112+C116+C123+C125+C127+C136</f>
        <v>1121767000</v>
      </c>
      <c r="D111" s="60">
        <f>D112+D116+D123+D125+D127+D136</f>
        <v>233073750</v>
      </c>
      <c r="E111" s="60"/>
      <c r="F111" s="58"/>
      <c r="G111" s="41"/>
    </row>
    <row r="112" spans="1:6" s="33" customFormat="1" ht="22.5" customHeight="1">
      <c r="A112" s="10">
        <v>6100</v>
      </c>
      <c r="B112" s="25" t="s">
        <v>31</v>
      </c>
      <c r="C112" s="29">
        <f>SUM(C113:C115)</f>
        <v>150000000</v>
      </c>
      <c r="D112" s="29">
        <f>SUM(D113:D115)</f>
        <v>75000000</v>
      </c>
      <c r="E112" s="14">
        <f>(D112/C112)</f>
        <v>0.5</v>
      </c>
      <c r="F112" s="28"/>
    </row>
    <row r="113" spans="1:6" s="33" customFormat="1" ht="22.5" customHeight="1">
      <c r="A113" s="22">
        <v>6103</v>
      </c>
      <c r="B113" s="1" t="s">
        <v>98</v>
      </c>
      <c r="C113" s="2">
        <v>0</v>
      </c>
      <c r="D113" s="2">
        <f>C113/4</f>
        <v>0</v>
      </c>
      <c r="E113" s="14"/>
      <c r="F113" s="35"/>
    </row>
    <row r="114" spans="1:6" s="33" customFormat="1" ht="22.5" customHeight="1">
      <c r="A114" s="1">
        <v>6106</v>
      </c>
      <c r="B114" s="1" t="s">
        <v>76</v>
      </c>
      <c r="C114" s="2">
        <v>150000000</v>
      </c>
      <c r="D114" s="2">
        <f>C114/2</f>
        <v>75000000</v>
      </c>
      <c r="E114" s="14">
        <f>(D114/C114)</f>
        <v>0.5</v>
      </c>
      <c r="F114" s="28"/>
    </row>
    <row r="115" spans="1:6" s="33" customFormat="1" ht="22.5" customHeight="1">
      <c r="A115" s="1">
        <v>6149</v>
      </c>
      <c r="B115" s="1" t="s">
        <v>109</v>
      </c>
      <c r="C115" s="2">
        <v>0</v>
      </c>
      <c r="D115" s="2">
        <f aca="true" t="shared" si="8" ref="D115:D124">C115/4</f>
        <v>0</v>
      </c>
      <c r="E115" s="14"/>
      <c r="F115" s="28"/>
    </row>
    <row r="116" spans="1:6" s="33" customFormat="1" ht="22.5" customHeight="1">
      <c r="A116" s="10">
        <v>6400</v>
      </c>
      <c r="B116" s="48" t="s">
        <v>77</v>
      </c>
      <c r="C116" s="3">
        <f>SUM(C117:C122)</f>
        <v>136295000</v>
      </c>
      <c r="D116" s="3">
        <f>SUM(D117:D122)</f>
        <v>34073750</v>
      </c>
      <c r="E116" s="12"/>
      <c r="F116" s="5"/>
    </row>
    <row r="117" spans="1:6" s="33" customFormat="1" ht="22.5" customHeight="1">
      <c r="A117" s="1">
        <v>6449</v>
      </c>
      <c r="B117" s="1" t="s">
        <v>99</v>
      </c>
      <c r="C117" s="2">
        <v>68955000</v>
      </c>
      <c r="D117" s="2">
        <f t="shared" si="8"/>
        <v>17238750</v>
      </c>
      <c r="E117" s="14">
        <f aca="true" t="shared" si="9" ref="E117:E139">(D117/C117)</f>
        <v>0.25</v>
      </c>
      <c r="F117" s="53">
        <v>0.25</v>
      </c>
    </row>
    <row r="118" spans="1:6" s="33" customFormat="1" ht="22.5" customHeight="1">
      <c r="A118" s="1">
        <v>6449</v>
      </c>
      <c r="B118" s="1" t="s">
        <v>78</v>
      </c>
      <c r="C118" s="24">
        <v>21600000</v>
      </c>
      <c r="D118" s="2">
        <f t="shared" si="8"/>
        <v>5400000</v>
      </c>
      <c r="E118" s="14">
        <f t="shared" si="9"/>
        <v>0.25</v>
      </c>
      <c r="F118" s="53"/>
    </row>
    <row r="119" spans="1:6" s="33" customFormat="1" ht="22.5" customHeight="1">
      <c r="A119" s="1">
        <v>6449</v>
      </c>
      <c r="B119" s="1" t="s">
        <v>79</v>
      </c>
      <c r="C119" s="24">
        <v>12000000</v>
      </c>
      <c r="D119" s="2">
        <f t="shared" si="8"/>
        <v>3000000</v>
      </c>
      <c r="E119" s="14">
        <f t="shared" si="9"/>
        <v>0.25</v>
      </c>
      <c r="F119" s="53"/>
    </row>
    <row r="120" spans="1:7" s="33" customFormat="1" ht="22.5" customHeight="1">
      <c r="A120" s="1">
        <v>6449</v>
      </c>
      <c r="B120" s="1" t="s">
        <v>80</v>
      </c>
      <c r="C120" s="24">
        <v>3576000</v>
      </c>
      <c r="D120" s="2">
        <f t="shared" si="8"/>
        <v>894000</v>
      </c>
      <c r="E120" s="14">
        <f t="shared" si="9"/>
        <v>0.25</v>
      </c>
      <c r="F120" s="53"/>
      <c r="G120" s="41"/>
    </row>
    <row r="121" spans="1:6" s="33" customFormat="1" ht="22.5" customHeight="1">
      <c r="A121" s="1">
        <v>6449</v>
      </c>
      <c r="B121" s="1" t="s">
        <v>81</v>
      </c>
      <c r="C121" s="24">
        <v>24800000</v>
      </c>
      <c r="D121" s="2">
        <f t="shared" si="8"/>
        <v>6200000</v>
      </c>
      <c r="E121" s="14">
        <f t="shared" si="9"/>
        <v>0.25</v>
      </c>
      <c r="F121" s="53"/>
    </row>
    <row r="122" spans="1:6" s="33" customFormat="1" ht="22.5" customHeight="1">
      <c r="A122" s="1">
        <v>6449</v>
      </c>
      <c r="B122" s="1" t="s">
        <v>100</v>
      </c>
      <c r="C122" s="24">
        <v>5364000</v>
      </c>
      <c r="D122" s="2">
        <f t="shared" si="8"/>
        <v>1341000</v>
      </c>
      <c r="E122" s="14">
        <f t="shared" si="9"/>
        <v>0.25</v>
      </c>
      <c r="F122" s="53"/>
    </row>
    <row r="123" spans="1:6" s="33" customFormat="1" ht="22.5" customHeight="1">
      <c r="A123" s="49" t="s">
        <v>88</v>
      </c>
      <c r="B123" s="10" t="s">
        <v>89</v>
      </c>
      <c r="C123" s="3">
        <f>SUM(C124)</f>
        <v>37000000</v>
      </c>
      <c r="D123" s="3">
        <f>SUM(D124)</f>
        <v>9250000</v>
      </c>
      <c r="E123" s="12"/>
      <c r="F123" s="5"/>
    </row>
    <row r="124" spans="1:6" s="33" customFormat="1" ht="22.5" customHeight="1">
      <c r="A124" s="1">
        <v>6758</v>
      </c>
      <c r="B124" s="1" t="s">
        <v>82</v>
      </c>
      <c r="C124" s="24">
        <v>37000000</v>
      </c>
      <c r="D124" s="2">
        <f t="shared" si="8"/>
        <v>9250000</v>
      </c>
      <c r="E124" s="14">
        <f>(D124/C124)</f>
        <v>0.25</v>
      </c>
      <c r="F124" s="5"/>
    </row>
    <row r="125" spans="1:6" s="33" customFormat="1" ht="22.5" customHeight="1">
      <c r="A125" s="10">
        <v>7000</v>
      </c>
      <c r="B125" s="10" t="s">
        <v>83</v>
      </c>
      <c r="C125" s="3">
        <f>SUM(C126:C126)</f>
        <v>1800000</v>
      </c>
      <c r="D125" s="3">
        <f>SUM(D126:D126)</f>
        <v>0</v>
      </c>
      <c r="E125" s="12"/>
      <c r="F125" s="5"/>
    </row>
    <row r="126" spans="1:6" s="33" customFormat="1" ht="22.5" customHeight="1">
      <c r="A126" s="1">
        <v>7004</v>
      </c>
      <c r="B126" s="1" t="s">
        <v>84</v>
      </c>
      <c r="C126" s="24">
        <v>1800000</v>
      </c>
      <c r="D126" s="24"/>
      <c r="E126" s="14">
        <f>(D126/C126)</f>
        <v>0</v>
      </c>
      <c r="F126" s="5"/>
    </row>
    <row r="127" spans="1:6" s="33" customFormat="1" ht="22.5" customHeight="1">
      <c r="A127" s="10">
        <v>7750</v>
      </c>
      <c r="B127" s="10" t="s">
        <v>61</v>
      </c>
      <c r="C127" s="3">
        <f>SUM(C128:C135)</f>
        <v>756672000</v>
      </c>
      <c r="D127" s="3">
        <f>SUM(D128:D134)</f>
        <v>114750000</v>
      </c>
      <c r="E127" s="12"/>
      <c r="F127" s="5"/>
    </row>
    <row r="128" spans="1:6" s="33" customFormat="1" ht="22.5" customHeight="1">
      <c r="A128" s="1">
        <v>7757</v>
      </c>
      <c r="B128" s="1" t="s">
        <v>101</v>
      </c>
      <c r="C128" s="24">
        <v>50000000</v>
      </c>
      <c r="D128" s="2">
        <f aca="true" t="shared" si="10" ref="D128:D138">C128/4</f>
        <v>12500000</v>
      </c>
      <c r="E128" s="14">
        <f t="shared" si="9"/>
        <v>0.25</v>
      </c>
      <c r="F128" s="5"/>
    </row>
    <row r="129" spans="1:6" s="33" customFormat="1" ht="22.5" customHeight="1">
      <c r="A129" s="1">
        <v>7799</v>
      </c>
      <c r="B129" s="1" t="s">
        <v>102</v>
      </c>
      <c r="C129" s="24">
        <v>62000000</v>
      </c>
      <c r="D129" s="2">
        <f t="shared" si="10"/>
        <v>15500000</v>
      </c>
      <c r="E129" s="14">
        <f t="shared" si="9"/>
        <v>0.25</v>
      </c>
      <c r="F129" s="53">
        <v>0.57</v>
      </c>
    </row>
    <row r="130" spans="1:6" s="33" customFormat="1" ht="22.5" customHeight="1">
      <c r="A130" s="1">
        <v>7799</v>
      </c>
      <c r="B130" s="1" t="s">
        <v>85</v>
      </c>
      <c r="C130" s="24">
        <v>10000000</v>
      </c>
      <c r="D130" s="2">
        <f t="shared" si="10"/>
        <v>2500000</v>
      </c>
      <c r="E130" s="14">
        <f t="shared" si="9"/>
        <v>0.25</v>
      </c>
      <c r="F130" s="53"/>
    </row>
    <row r="131" spans="1:6" s="33" customFormat="1" ht="22.5" customHeight="1">
      <c r="A131" s="1">
        <v>7799</v>
      </c>
      <c r="B131" s="1" t="s">
        <v>86</v>
      </c>
      <c r="C131" s="24">
        <v>5200000</v>
      </c>
      <c r="D131" s="2">
        <f t="shared" si="10"/>
        <v>1300000</v>
      </c>
      <c r="E131" s="14">
        <f t="shared" si="9"/>
        <v>0.25</v>
      </c>
      <c r="F131" s="53"/>
    </row>
    <row r="132" spans="1:6" s="33" customFormat="1" ht="22.5" customHeight="1">
      <c r="A132" s="1">
        <v>7799</v>
      </c>
      <c r="B132" s="1" t="s">
        <v>103</v>
      </c>
      <c r="C132" s="24">
        <v>30000000</v>
      </c>
      <c r="D132" s="2">
        <f t="shared" si="10"/>
        <v>7500000</v>
      </c>
      <c r="E132" s="14">
        <f t="shared" si="9"/>
        <v>0.25</v>
      </c>
      <c r="F132" s="53"/>
    </row>
    <row r="133" spans="1:6" s="33" customFormat="1" ht="22.5" customHeight="1">
      <c r="A133" s="1">
        <v>7799</v>
      </c>
      <c r="B133" s="1" t="s">
        <v>87</v>
      </c>
      <c r="C133" s="24">
        <v>1800000</v>
      </c>
      <c r="D133" s="2">
        <f t="shared" si="10"/>
        <v>450000</v>
      </c>
      <c r="E133" s="14">
        <f t="shared" si="9"/>
        <v>0.25</v>
      </c>
      <c r="F133" s="53"/>
    </row>
    <row r="134" spans="1:6" s="33" customFormat="1" ht="32.25" customHeight="1">
      <c r="A134" s="1">
        <v>7799</v>
      </c>
      <c r="B134" s="26" t="s">
        <v>110</v>
      </c>
      <c r="C134" s="24">
        <v>300000000</v>
      </c>
      <c r="D134" s="2">
        <f t="shared" si="10"/>
        <v>75000000</v>
      </c>
      <c r="E134" s="14">
        <f t="shared" si="9"/>
        <v>0.25</v>
      </c>
      <c r="F134" s="15"/>
    </row>
    <row r="135" spans="1:6" s="33" customFormat="1" ht="32.25" customHeight="1">
      <c r="A135" s="1">
        <v>7799</v>
      </c>
      <c r="B135" s="26" t="s">
        <v>137</v>
      </c>
      <c r="C135" s="24">
        <v>297672000</v>
      </c>
      <c r="D135" s="2">
        <f t="shared" si="10"/>
        <v>74418000</v>
      </c>
      <c r="E135" s="14">
        <f t="shared" si="9"/>
        <v>0.25</v>
      </c>
      <c r="F135" s="15"/>
    </row>
    <row r="136" spans="1:6" s="33" customFormat="1" ht="22.5" customHeight="1">
      <c r="A136" s="50">
        <v>6950</v>
      </c>
      <c r="B136" s="50" t="s">
        <v>75</v>
      </c>
      <c r="C136" s="3">
        <f>SUM(C137:C139)</f>
        <v>40000000</v>
      </c>
      <c r="D136" s="3"/>
      <c r="E136" s="12"/>
      <c r="F136" s="5"/>
    </row>
    <row r="137" spans="1:6" s="33" customFormat="1" ht="22.5" customHeight="1">
      <c r="A137" s="1">
        <v>6955</v>
      </c>
      <c r="B137" s="1" t="s">
        <v>111</v>
      </c>
      <c r="C137" s="24">
        <v>20000000</v>
      </c>
      <c r="D137" s="2">
        <f t="shared" si="10"/>
        <v>5000000</v>
      </c>
      <c r="E137" s="14">
        <f t="shared" si="9"/>
        <v>0.25</v>
      </c>
      <c r="F137" s="5"/>
    </row>
    <row r="138" spans="1:6" s="33" customFormat="1" ht="22.5" customHeight="1">
      <c r="A138" s="1">
        <v>6955</v>
      </c>
      <c r="B138" s="45" t="s">
        <v>112</v>
      </c>
      <c r="C138" s="24">
        <v>20000000</v>
      </c>
      <c r="D138" s="2">
        <f t="shared" si="10"/>
        <v>5000000</v>
      </c>
      <c r="E138" s="14">
        <f t="shared" si="9"/>
        <v>0.25</v>
      </c>
      <c r="F138" s="5"/>
    </row>
    <row r="139" spans="1:6" s="33" customFormat="1" ht="22.5" customHeight="1" hidden="1">
      <c r="A139" s="1">
        <v>6955</v>
      </c>
      <c r="B139" s="1" t="s">
        <v>113</v>
      </c>
      <c r="C139" s="24">
        <v>0</v>
      </c>
      <c r="D139" s="24"/>
      <c r="E139" s="14" t="e">
        <f t="shared" si="9"/>
        <v>#DIV/0!</v>
      </c>
      <c r="F139" s="5"/>
    </row>
    <row r="140" spans="1:8" s="33" customFormat="1" ht="22.5" customHeight="1">
      <c r="A140" s="54">
        <v>1.3</v>
      </c>
      <c r="B140" s="55" t="s">
        <v>141</v>
      </c>
      <c r="C140" s="56">
        <f>C141+C145+C152+1743</f>
        <v>558698342</v>
      </c>
      <c r="D140" s="56">
        <f>D141+D145+D152</f>
        <v>139674149.75</v>
      </c>
      <c r="E140" s="57"/>
      <c r="F140" s="54"/>
      <c r="G140" s="46"/>
      <c r="H140" s="32"/>
    </row>
    <row r="141" spans="1:6" s="33" customFormat="1" ht="22.5" customHeight="1">
      <c r="A141" s="10">
        <v>6000</v>
      </c>
      <c r="B141" s="10" t="s">
        <v>31</v>
      </c>
      <c r="C141" s="11">
        <f>SUM(C142:C144)</f>
        <v>258552000</v>
      </c>
      <c r="D141" s="11">
        <f>SUM(D142:D144)</f>
        <v>64638000</v>
      </c>
      <c r="E141" s="12"/>
      <c r="F141" s="12"/>
    </row>
    <row r="142" spans="1:6" s="33" customFormat="1" ht="22.5" customHeight="1">
      <c r="A142" s="1">
        <v>6001</v>
      </c>
      <c r="B142" s="1" t="s">
        <v>26</v>
      </c>
      <c r="C142" s="13">
        <v>258552000</v>
      </c>
      <c r="D142" s="18">
        <f>C142/4</f>
        <v>64638000</v>
      </c>
      <c r="E142" s="14">
        <f>(D142/C142)</f>
        <v>0.25</v>
      </c>
      <c r="F142" s="35">
        <v>0.23</v>
      </c>
    </row>
    <row r="143" spans="1:6" s="33" customFormat="1" ht="22.5" customHeight="1">
      <c r="A143" s="1">
        <v>6003</v>
      </c>
      <c r="B143" s="1" t="s">
        <v>27</v>
      </c>
      <c r="C143" s="13"/>
      <c r="D143" s="18"/>
      <c r="E143" s="14"/>
      <c r="F143" s="35"/>
    </row>
    <row r="144" spans="1:6" s="33" customFormat="1" ht="22.5" customHeight="1">
      <c r="A144" s="1">
        <v>6004</v>
      </c>
      <c r="B144" s="1" t="s">
        <v>142</v>
      </c>
      <c r="C144" s="13">
        <v>0</v>
      </c>
      <c r="D144" s="18">
        <f>C144/4</f>
        <v>0</v>
      </c>
      <c r="E144" s="14" t="e">
        <f>(D144/C144)</f>
        <v>#DIV/0!</v>
      </c>
      <c r="F144" s="35"/>
    </row>
    <row r="145" spans="1:6" s="33" customFormat="1" ht="22.5" customHeight="1">
      <c r="A145" s="10">
        <v>6100</v>
      </c>
      <c r="B145" s="10" t="s">
        <v>32</v>
      </c>
      <c r="C145" s="11">
        <f>SUM(C146:C151)</f>
        <v>225011611</v>
      </c>
      <c r="D145" s="11">
        <f>SUM(D146:D151)</f>
        <v>56252902.75</v>
      </c>
      <c r="E145" s="11"/>
      <c r="F145" s="36"/>
    </row>
    <row r="146" spans="1:6" s="33" customFormat="1" ht="22.5" customHeight="1">
      <c r="A146" s="1">
        <v>6101</v>
      </c>
      <c r="B146" s="1" t="s">
        <v>28</v>
      </c>
      <c r="C146" s="13">
        <v>5712000</v>
      </c>
      <c r="D146" s="18">
        <f>C146/4</f>
        <v>1428000</v>
      </c>
      <c r="E146" s="14">
        <f>(D146/C146)</f>
        <v>0.25</v>
      </c>
      <c r="F146" s="35">
        <v>0.24</v>
      </c>
    </row>
    <row r="147" spans="1:6" s="33" customFormat="1" ht="22.5" customHeight="1">
      <c r="A147" s="1">
        <v>6102</v>
      </c>
      <c r="B147" s="1" t="s">
        <v>91</v>
      </c>
      <c r="D147" s="18"/>
      <c r="E147" s="13"/>
      <c r="F147" s="35"/>
    </row>
    <row r="148" spans="1:6" s="33" customFormat="1" ht="22.5" customHeight="1">
      <c r="A148" s="1">
        <v>6112</v>
      </c>
      <c r="B148" s="1" t="s">
        <v>29</v>
      </c>
      <c r="C148" s="13">
        <v>163174826</v>
      </c>
      <c r="D148" s="18">
        <f>C148/4</f>
        <v>40793706.5</v>
      </c>
      <c r="E148" s="14">
        <f>(D148/C148)</f>
        <v>0.25</v>
      </c>
      <c r="F148" s="35">
        <v>0.23</v>
      </c>
    </row>
    <row r="149" spans="1:6" s="33" customFormat="1" ht="22.5" customHeight="1">
      <c r="A149" s="1">
        <v>6113</v>
      </c>
      <c r="B149" s="1" t="s">
        <v>30</v>
      </c>
      <c r="C149" s="13">
        <v>672000</v>
      </c>
      <c r="D149" s="18">
        <f>C149/4</f>
        <v>168000</v>
      </c>
      <c r="E149" s="14">
        <f>(D149/C149)</f>
        <v>0.25</v>
      </c>
      <c r="F149" s="35">
        <v>0.24</v>
      </c>
    </row>
    <row r="150" spans="1:6" s="33" customFormat="1" ht="22.5" customHeight="1">
      <c r="A150" s="1">
        <v>6115</v>
      </c>
      <c r="B150" s="1" t="s">
        <v>106</v>
      </c>
      <c r="C150" s="13">
        <v>52724381</v>
      </c>
      <c r="D150" s="18">
        <f>C150/4</f>
        <v>13181095.25</v>
      </c>
      <c r="E150" s="14">
        <f>(D150/C150)</f>
        <v>0.25</v>
      </c>
      <c r="F150" s="35">
        <v>0.25</v>
      </c>
    </row>
    <row r="151" spans="1:6" s="33" customFormat="1" ht="22.5" customHeight="1">
      <c r="A151" s="1">
        <v>6116</v>
      </c>
      <c r="B151" s="1" t="s">
        <v>114</v>
      </c>
      <c r="C151" s="13">
        <v>2728404</v>
      </c>
      <c r="D151" s="18">
        <f>C151/4</f>
        <v>682101</v>
      </c>
      <c r="E151" s="14">
        <f>(D151/C151)</f>
        <v>0.25</v>
      </c>
      <c r="F151" s="35">
        <v>0.25</v>
      </c>
    </row>
    <row r="152" spans="1:6" s="33" customFormat="1" ht="22.5" customHeight="1">
      <c r="A152" s="10">
        <v>6300</v>
      </c>
      <c r="B152" s="10" t="s">
        <v>36</v>
      </c>
      <c r="C152" s="11">
        <f>SUM(C153:C156)</f>
        <v>75132988</v>
      </c>
      <c r="D152" s="11">
        <f>SUM(D153:D156)</f>
        <v>18783247</v>
      </c>
      <c r="E152" s="12"/>
      <c r="F152" s="12"/>
    </row>
    <row r="153" spans="1:6" s="33" customFormat="1" ht="22.5" customHeight="1">
      <c r="A153" s="1">
        <v>6301</v>
      </c>
      <c r="B153" s="1" t="s">
        <v>37</v>
      </c>
      <c r="C153" s="13">
        <v>55949980</v>
      </c>
      <c r="D153" s="13">
        <f>C153/4</f>
        <v>13987495</v>
      </c>
      <c r="E153" s="14">
        <f>(D153/C153)</f>
        <v>0.25</v>
      </c>
      <c r="F153" s="35">
        <v>0.24</v>
      </c>
    </row>
    <row r="154" spans="1:6" s="33" customFormat="1" ht="22.5" customHeight="1">
      <c r="A154" s="1">
        <v>6302</v>
      </c>
      <c r="B154" s="1" t="s">
        <v>38</v>
      </c>
      <c r="C154" s="13">
        <v>9591504</v>
      </c>
      <c r="D154" s="13">
        <f>C154/4</f>
        <v>2397876</v>
      </c>
      <c r="E154" s="14">
        <f>(D154/C154)</f>
        <v>0.25</v>
      </c>
      <c r="F154" s="35">
        <v>0.23</v>
      </c>
    </row>
    <row r="155" spans="1:6" s="33" customFormat="1" ht="22.5" customHeight="1">
      <c r="A155" s="1">
        <v>6303</v>
      </c>
      <c r="B155" s="1" t="s">
        <v>39</v>
      </c>
      <c r="C155" s="13">
        <v>6394336</v>
      </c>
      <c r="D155" s="13">
        <f>C155/4</f>
        <v>1598584</v>
      </c>
      <c r="E155" s="14">
        <f>(D155/C155)</f>
        <v>0.25</v>
      </c>
      <c r="F155" s="35">
        <v>0.23</v>
      </c>
    </row>
    <row r="156" spans="1:6" s="33" customFormat="1" ht="22.5" customHeight="1">
      <c r="A156" s="1">
        <v>6304</v>
      </c>
      <c r="B156" s="1" t="s">
        <v>40</v>
      </c>
      <c r="C156" s="13">
        <v>3197168</v>
      </c>
      <c r="D156" s="13">
        <f>C156/4</f>
        <v>799292</v>
      </c>
      <c r="E156" s="14">
        <f>(D156/C156)</f>
        <v>0.25</v>
      </c>
      <c r="F156" s="35">
        <v>0.23</v>
      </c>
    </row>
    <row r="158" spans="1:6" ht="15.75">
      <c r="A158" s="61"/>
      <c r="D158" s="62" t="s">
        <v>146</v>
      </c>
      <c r="E158" s="62"/>
      <c r="F158" s="62"/>
    </row>
    <row r="159" spans="1:6" ht="15.75">
      <c r="A159" s="61"/>
      <c r="D159" s="63" t="s">
        <v>25</v>
      </c>
      <c r="E159" s="63"/>
      <c r="F159" s="63"/>
    </row>
    <row r="160" spans="1:6" ht="15.75">
      <c r="A160" s="42"/>
      <c r="D160" s="43"/>
      <c r="E160" s="51" t="s">
        <v>124</v>
      </c>
      <c r="F160" s="43"/>
    </row>
    <row r="164" spans="4:6" ht="15.75">
      <c r="D164" s="64" t="s">
        <v>127</v>
      </c>
      <c r="E164" s="64"/>
      <c r="F164" s="64"/>
    </row>
  </sheetData>
  <sheetProtection/>
  <mergeCells count="22">
    <mergeCell ref="A1:F1"/>
    <mergeCell ref="A2:B2"/>
    <mergeCell ref="C2:F2"/>
    <mergeCell ref="A3:B3"/>
    <mergeCell ref="C3:F3"/>
    <mergeCell ref="C4:F4"/>
    <mergeCell ref="A5:F5"/>
    <mergeCell ref="A6:F6"/>
    <mergeCell ref="A7:F7"/>
    <mergeCell ref="A8:F8"/>
    <mergeCell ref="A9:F9"/>
    <mergeCell ref="A10:F10"/>
    <mergeCell ref="D164:F164"/>
    <mergeCell ref="A158:A159"/>
    <mergeCell ref="D158:F158"/>
    <mergeCell ref="D159:F159"/>
    <mergeCell ref="A11:A12"/>
    <mergeCell ref="B11:B12"/>
    <mergeCell ref="C11:C12"/>
    <mergeCell ref="D11:D12"/>
    <mergeCell ref="E11:E12"/>
    <mergeCell ref="F11:F12"/>
  </mergeCells>
  <printOptions horizontalCentered="1"/>
  <pageMargins left="0" right="0" top="0.75" bottom="0"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66"/>
  <sheetViews>
    <sheetView tabSelected="1" zoomScalePageLayoutView="0" workbookViewId="0" topLeftCell="A148">
      <selection activeCell="C42" sqref="C42"/>
    </sheetView>
  </sheetViews>
  <sheetFormatPr defaultColWidth="9.00390625" defaultRowHeight="15.75"/>
  <cols>
    <col min="1" max="1" width="5.125" style="4" customWidth="1"/>
    <col min="2" max="2" width="28.00390625" style="4" customWidth="1"/>
    <col min="3" max="3" width="15.125" style="4" customWidth="1"/>
    <col min="4" max="4" width="14.625" style="4" customWidth="1"/>
    <col min="5" max="5" width="13.125" style="4" customWidth="1"/>
    <col min="6" max="6" width="13.875" style="30" customWidth="1"/>
    <col min="7" max="7" width="21.375" style="31" customWidth="1"/>
    <col min="8" max="8" width="14.375" style="31" bestFit="1" customWidth="1"/>
    <col min="9" max="16384" width="9.00390625" style="31" customWidth="1"/>
  </cols>
  <sheetData>
    <row r="1" spans="1:6" ht="22.5" customHeight="1">
      <c r="A1" s="75" t="s">
        <v>117</v>
      </c>
      <c r="B1" s="75"/>
      <c r="C1" s="75"/>
      <c r="D1" s="75"/>
      <c r="E1" s="75"/>
      <c r="F1" s="75"/>
    </row>
    <row r="2" spans="1:6" ht="21.75" customHeight="1">
      <c r="A2" s="63" t="s">
        <v>129</v>
      </c>
      <c r="B2" s="63"/>
      <c r="C2" s="63" t="s">
        <v>118</v>
      </c>
      <c r="D2" s="63"/>
      <c r="E2" s="63"/>
      <c r="F2" s="63"/>
    </row>
    <row r="3" spans="1:6" ht="21.75" customHeight="1">
      <c r="A3" s="63" t="s">
        <v>92</v>
      </c>
      <c r="B3" s="63"/>
      <c r="C3" s="74" t="s">
        <v>123</v>
      </c>
      <c r="D3" s="63"/>
      <c r="E3" s="63"/>
      <c r="F3" s="63"/>
    </row>
    <row r="4" spans="1:6" ht="21.75" customHeight="1">
      <c r="A4" s="43"/>
      <c r="B4" s="43"/>
      <c r="C4" s="62" t="s">
        <v>132</v>
      </c>
      <c r="D4" s="62"/>
      <c r="E4" s="62"/>
      <c r="F4" s="62"/>
    </row>
    <row r="5" spans="1:6" ht="27.75" customHeight="1">
      <c r="A5" s="63" t="s">
        <v>148</v>
      </c>
      <c r="B5" s="76"/>
      <c r="C5" s="76"/>
      <c r="D5" s="76"/>
      <c r="E5" s="76"/>
      <c r="F5" s="76"/>
    </row>
    <row r="6" spans="1:6" ht="15.75">
      <c r="A6" s="66" t="s">
        <v>21</v>
      </c>
      <c r="B6" s="66"/>
      <c r="C6" s="66"/>
      <c r="D6" s="66"/>
      <c r="E6" s="66"/>
      <c r="F6" s="66"/>
    </row>
    <row r="7" spans="1:6" ht="39.75" customHeight="1">
      <c r="A7" s="70" t="s">
        <v>121</v>
      </c>
      <c r="B7" s="71"/>
      <c r="C7" s="71"/>
      <c r="D7" s="71"/>
      <c r="E7" s="71"/>
      <c r="F7" s="71"/>
    </row>
    <row r="8" spans="1:6" ht="68.25" customHeight="1">
      <c r="A8" s="72" t="s">
        <v>122</v>
      </c>
      <c r="B8" s="73"/>
      <c r="C8" s="73"/>
      <c r="D8" s="73"/>
      <c r="E8" s="73"/>
      <c r="F8" s="73"/>
    </row>
    <row r="9" spans="1:6" ht="24" customHeight="1">
      <c r="A9" s="70" t="s">
        <v>149</v>
      </c>
      <c r="B9" s="70"/>
      <c r="C9" s="70"/>
      <c r="D9" s="70"/>
      <c r="E9" s="70"/>
      <c r="F9" s="70"/>
    </row>
    <row r="10" spans="1:6" ht="15.75">
      <c r="A10" s="67" t="s">
        <v>90</v>
      </c>
      <c r="B10" s="67"/>
      <c r="C10" s="67"/>
      <c r="D10" s="67"/>
      <c r="E10" s="67"/>
      <c r="F10" s="67"/>
    </row>
    <row r="11" spans="1:6" ht="15.75" customHeight="1">
      <c r="A11" s="65" t="s">
        <v>1</v>
      </c>
      <c r="B11" s="65" t="s">
        <v>2</v>
      </c>
      <c r="C11" s="65" t="s">
        <v>22</v>
      </c>
      <c r="D11" s="65" t="s">
        <v>138</v>
      </c>
      <c r="E11" s="65" t="s">
        <v>119</v>
      </c>
      <c r="F11" s="68" t="s">
        <v>120</v>
      </c>
    </row>
    <row r="12" spans="1:6" ht="54" customHeight="1">
      <c r="A12" s="65"/>
      <c r="B12" s="65"/>
      <c r="C12" s="65"/>
      <c r="D12" s="65"/>
      <c r="E12" s="65"/>
      <c r="F12" s="69"/>
    </row>
    <row r="13" spans="1:6" ht="22.5" customHeight="1" hidden="1">
      <c r="A13" s="5">
        <v>1</v>
      </c>
      <c r="B13" s="6" t="s">
        <v>7</v>
      </c>
      <c r="C13" s="5"/>
      <c r="D13" s="5"/>
      <c r="E13" s="5"/>
      <c r="F13" s="5"/>
    </row>
    <row r="14" spans="1:6" ht="22.5" customHeight="1" hidden="1">
      <c r="A14" s="5">
        <v>1.1</v>
      </c>
      <c r="B14" s="6" t="s">
        <v>8</v>
      </c>
      <c r="C14" s="5"/>
      <c r="D14" s="5"/>
      <c r="E14" s="5"/>
      <c r="F14" s="5"/>
    </row>
    <row r="15" spans="1:6" ht="22.5" customHeight="1" hidden="1">
      <c r="A15" s="5"/>
      <c r="B15" s="6" t="s">
        <v>9</v>
      </c>
      <c r="C15" s="5"/>
      <c r="D15" s="5"/>
      <c r="E15" s="5"/>
      <c r="F15" s="5"/>
    </row>
    <row r="16" spans="1:6" ht="22.5" customHeight="1" hidden="1">
      <c r="A16" s="5"/>
      <c r="B16" s="6" t="s">
        <v>10</v>
      </c>
      <c r="C16" s="5"/>
      <c r="D16" s="5"/>
      <c r="E16" s="5"/>
      <c r="F16" s="5"/>
    </row>
    <row r="17" spans="1:6" ht="22.5" customHeight="1" hidden="1">
      <c r="A17" s="5"/>
      <c r="B17" s="6" t="s">
        <v>23</v>
      </c>
      <c r="C17" s="5"/>
      <c r="D17" s="5"/>
      <c r="E17" s="5"/>
      <c r="F17" s="5"/>
    </row>
    <row r="18" spans="1:6" ht="22.5" customHeight="1" hidden="1">
      <c r="A18" s="5">
        <v>1.2</v>
      </c>
      <c r="B18" s="6" t="s">
        <v>11</v>
      </c>
      <c r="C18" s="5"/>
      <c r="D18" s="5"/>
      <c r="E18" s="5"/>
      <c r="F18" s="5"/>
    </row>
    <row r="19" spans="1:6" ht="22.5" customHeight="1" hidden="1">
      <c r="A19" s="5"/>
      <c r="B19" s="6" t="s">
        <v>12</v>
      </c>
      <c r="C19" s="5"/>
      <c r="D19" s="5"/>
      <c r="E19" s="5"/>
      <c r="F19" s="5"/>
    </row>
    <row r="20" spans="1:6" ht="22.5" customHeight="1" hidden="1">
      <c r="A20" s="5"/>
      <c r="B20" s="6" t="s">
        <v>13</v>
      </c>
      <c r="C20" s="5"/>
      <c r="D20" s="5"/>
      <c r="E20" s="5"/>
      <c r="F20" s="5"/>
    </row>
    <row r="21" spans="1:6" ht="22.5" customHeight="1" hidden="1">
      <c r="A21" s="5"/>
      <c r="B21" s="6" t="s">
        <v>23</v>
      </c>
      <c r="C21" s="5"/>
      <c r="D21" s="5"/>
      <c r="E21" s="5"/>
      <c r="F21" s="5"/>
    </row>
    <row r="22" spans="1:6" ht="22.5" customHeight="1" hidden="1">
      <c r="A22" s="5">
        <v>2</v>
      </c>
      <c r="B22" s="6" t="s">
        <v>14</v>
      </c>
      <c r="C22" s="5"/>
      <c r="D22" s="5"/>
      <c r="E22" s="5"/>
      <c r="F22" s="5"/>
    </row>
    <row r="23" spans="1:6" ht="22.5" customHeight="1" hidden="1">
      <c r="A23" s="5">
        <v>2.1</v>
      </c>
      <c r="B23" s="6" t="s">
        <v>24</v>
      </c>
      <c r="C23" s="5"/>
      <c r="D23" s="5"/>
      <c r="E23" s="5"/>
      <c r="F23" s="5"/>
    </row>
    <row r="24" spans="1:6" ht="22.5" customHeight="1" hidden="1">
      <c r="A24" s="5" t="s">
        <v>15</v>
      </c>
      <c r="B24" s="6" t="s">
        <v>16</v>
      </c>
      <c r="C24" s="5"/>
      <c r="D24" s="5"/>
      <c r="E24" s="5"/>
      <c r="F24" s="5"/>
    </row>
    <row r="25" spans="1:6" ht="22.5" customHeight="1" hidden="1">
      <c r="A25" s="5" t="s">
        <v>17</v>
      </c>
      <c r="B25" s="6" t="s">
        <v>5</v>
      </c>
      <c r="C25" s="5"/>
      <c r="D25" s="5"/>
      <c r="E25" s="5"/>
      <c r="F25" s="5"/>
    </row>
    <row r="26" spans="1:6" ht="22.5" customHeight="1" hidden="1">
      <c r="A26" s="5">
        <v>2.2</v>
      </c>
      <c r="B26" s="6" t="s">
        <v>3</v>
      </c>
      <c r="C26" s="5"/>
      <c r="D26" s="5"/>
      <c r="E26" s="5"/>
      <c r="F26" s="5"/>
    </row>
    <row r="27" spans="1:6" ht="22.5" customHeight="1" hidden="1">
      <c r="A27" s="5" t="s">
        <v>15</v>
      </c>
      <c r="B27" s="6" t="s">
        <v>18</v>
      </c>
      <c r="C27" s="5"/>
      <c r="D27" s="5"/>
      <c r="E27" s="5"/>
      <c r="F27" s="5"/>
    </row>
    <row r="28" spans="1:6" ht="22.5" customHeight="1" hidden="1">
      <c r="A28" s="5" t="s">
        <v>17</v>
      </c>
      <c r="B28" s="6" t="s">
        <v>4</v>
      </c>
      <c r="C28" s="5"/>
      <c r="D28" s="5"/>
      <c r="E28" s="5"/>
      <c r="F28" s="5"/>
    </row>
    <row r="29" spans="1:6" ht="22.5" customHeight="1" hidden="1">
      <c r="A29" s="5">
        <v>3</v>
      </c>
      <c r="B29" s="6" t="s">
        <v>19</v>
      </c>
      <c r="C29" s="5"/>
      <c r="D29" s="5"/>
      <c r="E29" s="5"/>
      <c r="F29" s="5"/>
    </row>
    <row r="30" spans="1:6" ht="22.5" customHeight="1" hidden="1">
      <c r="A30" s="5">
        <v>3.1</v>
      </c>
      <c r="B30" s="6" t="s">
        <v>8</v>
      </c>
      <c r="C30" s="5"/>
      <c r="D30" s="5"/>
      <c r="E30" s="5"/>
      <c r="F30" s="5"/>
    </row>
    <row r="31" spans="1:6" ht="22.5" customHeight="1" hidden="1">
      <c r="A31" s="5"/>
      <c r="B31" s="6" t="s">
        <v>9</v>
      </c>
      <c r="C31" s="5"/>
      <c r="D31" s="5"/>
      <c r="E31" s="5"/>
      <c r="F31" s="5"/>
    </row>
    <row r="32" spans="1:6" ht="22.5" customHeight="1" hidden="1">
      <c r="A32" s="5"/>
      <c r="B32" s="6" t="s">
        <v>10</v>
      </c>
      <c r="C32" s="5"/>
      <c r="D32" s="5"/>
      <c r="E32" s="5"/>
      <c r="F32" s="5"/>
    </row>
    <row r="33" spans="1:6" ht="22.5" customHeight="1" hidden="1">
      <c r="A33" s="5"/>
      <c r="B33" s="6" t="s">
        <v>23</v>
      </c>
      <c r="C33" s="5"/>
      <c r="D33" s="5"/>
      <c r="E33" s="5"/>
      <c r="F33" s="5"/>
    </row>
    <row r="34" spans="1:6" ht="22.5" customHeight="1" hidden="1">
      <c r="A34" s="5">
        <v>3.2</v>
      </c>
      <c r="B34" s="6" t="s">
        <v>11</v>
      </c>
      <c r="C34" s="5"/>
      <c r="D34" s="5"/>
      <c r="E34" s="5"/>
      <c r="F34" s="5"/>
    </row>
    <row r="35" spans="1:6" ht="22.5" customHeight="1" hidden="1">
      <c r="A35" s="5"/>
      <c r="B35" s="6" t="s">
        <v>12</v>
      </c>
      <c r="C35" s="5"/>
      <c r="D35" s="5"/>
      <c r="E35" s="5"/>
      <c r="F35" s="5"/>
    </row>
    <row r="36" spans="1:6" ht="22.5" customHeight="1" hidden="1">
      <c r="A36" s="5"/>
      <c r="B36" s="6" t="s">
        <v>13</v>
      </c>
      <c r="C36" s="5"/>
      <c r="D36" s="5"/>
      <c r="E36" s="5"/>
      <c r="F36" s="5"/>
    </row>
    <row r="37" spans="1:6" ht="22.5" customHeight="1" hidden="1">
      <c r="A37" s="5"/>
      <c r="B37" s="6" t="s">
        <v>23</v>
      </c>
      <c r="C37" s="5"/>
      <c r="D37" s="5"/>
      <c r="E37" s="5"/>
      <c r="F37" s="5"/>
    </row>
    <row r="38" spans="1:8" s="33" customFormat="1" ht="22.5" customHeight="1">
      <c r="A38" s="5" t="s">
        <v>0</v>
      </c>
      <c r="B38" s="6" t="s">
        <v>20</v>
      </c>
      <c r="C38" s="7">
        <f>C39</f>
        <v>4603156000</v>
      </c>
      <c r="D38" s="7">
        <f>D39</f>
        <v>1092781664.25</v>
      </c>
      <c r="E38" s="7">
        <f>E39</f>
        <v>0</v>
      </c>
      <c r="F38" s="5"/>
      <c r="G38" s="32"/>
      <c r="H38" s="32"/>
    </row>
    <row r="39" spans="1:7" s="33" customFormat="1" ht="36" customHeight="1">
      <c r="A39" s="5">
        <v>1</v>
      </c>
      <c r="B39" s="6" t="s">
        <v>6</v>
      </c>
      <c r="C39" s="7">
        <f>C40+C113+C142</f>
        <v>4603156000</v>
      </c>
      <c r="D39" s="7">
        <f>D40+D113+D142</f>
        <v>1092781664.25</v>
      </c>
      <c r="E39" s="9"/>
      <c r="F39" s="34"/>
      <c r="G39" s="32"/>
    </row>
    <row r="40" spans="1:8" s="33" customFormat="1" ht="22.5" customHeight="1">
      <c r="A40" s="54">
        <v>1.1</v>
      </c>
      <c r="B40" s="55" t="s">
        <v>18</v>
      </c>
      <c r="C40" s="56">
        <f>C41+C44+C51+C54+C59+C61+C65+C77+C80+C86+C89+C96+C107+C72</f>
        <v>2922690658</v>
      </c>
      <c r="D40" s="56">
        <f>D41+D44+D51+D54+D59+D61+D65+D77+D80+D86+D89+D96+D107+D72</f>
        <v>720033764.5</v>
      </c>
      <c r="E40" s="57"/>
      <c r="F40" s="54"/>
      <c r="G40" s="46"/>
      <c r="H40" s="32"/>
    </row>
    <row r="41" spans="1:6" s="33" customFormat="1" ht="22.5" customHeight="1">
      <c r="A41" s="10">
        <v>6000</v>
      </c>
      <c r="B41" s="10" t="s">
        <v>31</v>
      </c>
      <c r="C41" s="11">
        <f>SUM(C42:C43)</f>
        <v>1423866000</v>
      </c>
      <c r="D41" s="11">
        <f>SUM(D42:D43)</f>
        <v>355966500</v>
      </c>
      <c r="E41" s="12"/>
      <c r="F41" s="12"/>
    </row>
    <row r="42" spans="1:6" s="33" customFormat="1" ht="22.5" customHeight="1">
      <c r="A42" s="1">
        <v>6001</v>
      </c>
      <c r="B42" s="1" t="s">
        <v>26</v>
      </c>
      <c r="C42" s="13">
        <v>1117314000</v>
      </c>
      <c r="D42" s="18">
        <f>C42/4</f>
        <v>279328500</v>
      </c>
      <c r="E42" s="14">
        <f>(D42/C42)</f>
        <v>0.25</v>
      </c>
      <c r="F42" s="35">
        <v>0.23</v>
      </c>
    </row>
    <row r="43" spans="1:6" s="33" customFormat="1" ht="22.5" customHeight="1">
      <c r="A43" s="1">
        <v>6051</v>
      </c>
      <c r="B43" s="1" t="s">
        <v>133</v>
      </c>
      <c r="C43" s="13">
        <v>306552000</v>
      </c>
      <c r="D43" s="18">
        <f>C43/4</f>
        <v>76638000</v>
      </c>
      <c r="E43" s="14">
        <f>(D43/C43)</f>
        <v>0.25</v>
      </c>
      <c r="F43" s="35">
        <v>0.28</v>
      </c>
    </row>
    <row r="44" spans="1:6" s="33" customFormat="1" ht="22.5" customHeight="1">
      <c r="A44" s="10">
        <v>6100</v>
      </c>
      <c r="B44" s="10" t="s">
        <v>32</v>
      </c>
      <c r="C44" s="11">
        <f>SUM(C45:C50)</f>
        <v>593780661</v>
      </c>
      <c r="D44" s="11">
        <f>SUM(D45:D50)</f>
        <v>148445165.25</v>
      </c>
      <c r="E44" s="11"/>
      <c r="F44" s="36"/>
    </row>
    <row r="45" spans="1:6" s="33" customFormat="1" ht="22.5" customHeight="1">
      <c r="A45" s="1">
        <v>6101</v>
      </c>
      <c r="B45" s="1" t="s">
        <v>28</v>
      </c>
      <c r="C45" s="13">
        <v>24684000</v>
      </c>
      <c r="D45" s="18">
        <f aca="true" t="shared" si="0" ref="D45:D50">C45/4</f>
        <v>6171000</v>
      </c>
      <c r="E45" s="14">
        <f aca="true" t="shared" si="1" ref="E45:E50">(D45/C45)</f>
        <v>0.25</v>
      </c>
      <c r="F45" s="35">
        <v>0.24</v>
      </c>
    </row>
    <row r="46" spans="1:6" s="33" customFormat="1" ht="22.5" customHeight="1">
      <c r="A46" s="1">
        <v>6102</v>
      </c>
      <c r="B46" s="1" t="s">
        <v>91</v>
      </c>
      <c r="D46" s="18"/>
      <c r="E46" s="13"/>
      <c r="F46" s="35"/>
    </row>
    <row r="47" spans="1:6" s="33" customFormat="1" ht="22.5" customHeight="1">
      <c r="A47" s="1">
        <v>6112</v>
      </c>
      <c r="B47" s="1" t="s">
        <v>29</v>
      </c>
      <c r="C47" s="13">
        <v>326557445</v>
      </c>
      <c r="D47" s="18">
        <f t="shared" si="0"/>
        <v>81639361.25</v>
      </c>
      <c r="E47" s="14">
        <f t="shared" si="1"/>
        <v>0.25</v>
      </c>
      <c r="F47" s="35">
        <v>0.23</v>
      </c>
    </row>
    <row r="48" spans="1:6" s="33" customFormat="1" ht="22.5" customHeight="1">
      <c r="A48" s="1">
        <v>6113</v>
      </c>
      <c r="B48" s="1" t="s">
        <v>30</v>
      </c>
      <c r="C48" s="13">
        <v>2904000</v>
      </c>
      <c r="D48" s="18">
        <f t="shared" si="0"/>
        <v>726000</v>
      </c>
      <c r="E48" s="14">
        <f t="shared" si="1"/>
        <v>0.25</v>
      </c>
      <c r="F48" s="35">
        <v>0.24</v>
      </c>
    </row>
    <row r="49" spans="1:6" s="33" customFormat="1" ht="22.5" customHeight="1">
      <c r="A49" s="1">
        <v>6115</v>
      </c>
      <c r="B49" s="1" t="s">
        <v>106</v>
      </c>
      <c r="C49" s="13">
        <v>227844620</v>
      </c>
      <c r="D49" s="18">
        <f t="shared" si="0"/>
        <v>56961155</v>
      </c>
      <c r="E49" s="14">
        <f t="shared" si="1"/>
        <v>0.25</v>
      </c>
      <c r="F49" s="35">
        <v>0.25</v>
      </c>
    </row>
    <row r="50" spans="1:6" s="33" customFormat="1" ht="22.5" customHeight="1">
      <c r="A50" s="1">
        <v>6116</v>
      </c>
      <c r="B50" s="1" t="s">
        <v>114</v>
      </c>
      <c r="C50" s="13">
        <v>11790596</v>
      </c>
      <c r="D50" s="18">
        <f t="shared" si="0"/>
        <v>2947649</v>
      </c>
      <c r="E50" s="14">
        <f t="shared" si="1"/>
        <v>0.25</v>
      </c>
      <c r="F50" s="35">
        <v>0.25</v>
      </c>
    </row>
    <row r="51" spans="1:6" s="33" customFormat="1" ht="22.5" customHeight="1">
      <c r="A51" s="10">
        <v>6250</v>
      </c>
      <c r="B51" s="10" t="s">
        <v>33</v>
      </c>
      <c r="C51" s="11">
        <f>SUM(C52:C53)</f>
        <v>2352000</v>
      </c>
      <c r="D51" s="11">
        <f>SUM(D52:D53)</f>
        <v>588000</v>
      </c>
      <c r="E51" s="11"/>
      <c r="F51" s="37"/>
    </row>
    <row r="52" spans="1:6" s="33" customFormat="1" ht="22.5" customHeight="1">
      <c r="A52" s="19">
        <v>6253</v>
      </c>
      <c r="B52" s="19" t="s">
        <v>34</v>
      </c>
      <c r="C52" s="13"/>
      <c r="D52" s="13"/>
      <c r="E52" s="14"/>
      <c r="F52" s="5"/>
    </row>
    <row r="53" spans="1:6" s="33" customFormat="1" ht="22.5" customHeight="1">
      <c r="A53" s="1">
        <v>6299</v>
      </c>
      <c r="B53" s="1" t="s">
        <v>35</v>
      </c>
      <c r="C53" s="13">
        <v>2352000</v>
      </c>
      <c r="D53" s="13">
        <f>C53/4</f>
        <v>588000</v>
      </c>
      <c r="E53" s="14">
        <f aca="true" t="shared" si="2" ref="E53:E58">(D53/C53)</f>
        <v>0.25</v>
      </c>
      <c r="F53" s="5"/>
    </row>
    <row r="54" spans="1:6" s="33" customFormat="1" ht="22.5" customHeight="1">
      <c r="A54" s="10">
        <v>6300</v>
      </c>
      <c r="B54" s="10" t="s">
        <v>36</v>
      </c>
      <c r="C54" s="11">
        <f>SUM(C55:C58)</f>
        <v>396723997</v>
      </c>
      <c r="D54" s="11">
        <f>SUM(D55:D58)</f>
        <v>99180999.25</v>
      </c>
      <c r="E54" s="12"/>
      <c r="F54" s="12"/>
    </row>
    <row r="55" spans="1:6" s="33" customFormat="1" ht="22.5" customHeight="1">
      <c r="A55" s="1">
        <v>6301</v>
      </c>
      <c r="B55" s="1" t="s">
        <v>37</v>
      </c>
      <c r="C55" s="13">
        <v>295432885</v>
      </c>
      <c r="D55" s="13">
        <f>C55/4</f>
        <v>73858221.25</v>
      </c>
      <c r="E55" s="14">
        <f t="shared" si="2"/>
        <v>0.25</v>
      </c>
      <c r="F55" s="35">
        <v>0.24</v>
      </c>
    </row>
    <row r="56" spans="1:6" s="33" customFormat="1" ht="22.5" customHeight="1">
      <c r="A56" s="1">
        <v>6302</v>
      </c>
      <c r="B56" s="1" t="s">
        <v>38</v>
      </c>
      <c r="C56" s="13">
        <v>50645556</v>
      </c>
      <c r="D56" s="13">
        <f>C56/4</f>
        <v>12661389</v>
      </c>
      <c r="E56" s="14">
        <f t="shared" si="2"/>
        <v>0.25</v>
      </c>
      <c r="F56" s="35">
        <v>0.23</v>
      </c>
    </row>
    <row r="57" spans="1:6" s="33" customFormat="1" ht="22.5" customHeight="1">
      <c r="A57" s="1">
        <v>6303</v>
      </c>
      <c r="B57" s="1" t="s">
        <v>39</v>
      </c>
      <c r="C57" s="13">
        <v>33763704</v>
      </c>
      <c r="D57" s="13">
        <f>C57/4</f>
        <v>8440926</v>
      </c>
      <c r="E57" s="14">
        <f t="shared" si="2"/>
        <v>0.25</v>
      </c>
      <c r="F57" s="35">
        <v>0.23</v>
      </c>
    </row>
    <row r="58" spans="1:6" s="33" customFormat="1" ht="22.5" customHeight="1">
      <c r="A58" s="1">
        <v>6304</v>
      </c>
      <c r="B58" s="1" t="s">
        <v>40</v>
      </c>
      <c r="C58" s="13">
        <v>16881852</v>
      </c>
      <c r="D58" s="13">
        <f>C58/4</f>
        <v>4220463</v>
      </c>
      <c r="E58" s="14">
        <f t="shared" si="2"/>
        <v>0.25</v>
      </c>
      <c r="F58" s="35">
        <v>0.23</v>
      </c>
    </row>
    <row r="59" spans="1:6" s="39" customFormat="1" ht="36" customHeight="1">
      <c r="A59" s="16">
        <v>6051</v>
      </c>
      <c r="B59" s="20" t="s">
        <v>77</v>
      </c>
      <c r="C59" s="17">
        <f>C60</f>
        <v>65504400</v>
      </c>
      <c r="D59" s="17">
        <f>D60</f>
        <v>16376100</v>
      </c>
      <c r="E59" s="21">
        <f>E60</f>
        <v>0</v>
      </c>
      <c r="F59" s="38"/>
    </row>
    <row r="60" spans="1:6" s="33" customFormat="1" ht="22.5" customHeight="1">
      <c r="A60" s="22">
        <v>6051</v>
      </c>
      <c r="B60" s="1" t="s">
        <v>134</v>
      </c>
      <c r="C60" s="13">
        <v>65504400</v>
      </c>
      <c r="D60" s="13">
        <f>C60/4</f>
        <v>16376100</v>
      </c>
      <c r="E60" s="14"/>
      <c r="F60" s="35"/>
    </row>
    <row r="61" spans="1:6" s="33" customFormat="1" ht="22.5" customHeight="1">
      <c r="A61" s="10">
        <v>6500</v>
      </c>
      <c r="B61" s="10" t="s">
        <v>41</v>
      </c>
      <c r="C61" s="23">
        <f>SUM(C62:C64)</f>
        <v>66000000</v>
      </c>
      <c r="D61" s="23">
        <f>SUM(D62:D64)</f>
        <v>16500000</v>
      </c>
      <c r="E61" s="12"/>
      <c r="F61" s="12"/>
    </row>
    <row r="62" spans="1:6" s="33" customFormat="1" ht="22.5" customHeight="1">
      <c r="A62" s="1">
        <v>6501</v>
      </c>
      <c r="B62" s="1" t="s">
        <v>42</v>
      </c>
      <c r="C62" s="24">
        <v>60000000</v>
      </c>
      <c r="D62" s="13">
        <f>C62/4</f>
        <v>15000000</v>
      </c>
      <c r="E62" s="14">
        <f aca="true" t="shared" si="3" ref="E62:E71">(D62/C62)</f>
        <v>0.25</v>
      </c>
      <c r="F62" s="35">
        <v>0.25</v>
      </c>
    </row>
    <row r="63" spans="1:6" s="33" customFormat="1" ht="22.5" customHeight="1" hidden="1">
      <c r="A63" s="1">
        <v>6502</v>
      </c>
      <c r="B63" s="1" t="s">
        <v>43</v>
      </c>
      <c r="C63" s="24">
        <v>0</v>
      </c>
      <c r="D63" s="13">
        <f>C63/4</f>
        <v>0</v>
      </c>
      <c r="E63" s="14" t="e">
        <f t="shared" si="3"/>
        <v>#DIV/0!</v>
      </c>
      <c r="F63" s="35">
        <v>0.22</v>
      </c>
    </row>
    <row r="64" spans="1:6" s="33" customFormat="1" ht="22.5" customHeight="1">
      <c r="A64" s="1">
        <v>6504</v>
      </c>
      <c r="B64" s="1" t="s">
        <v>44</v>
      </c>
      <c r="C64" s="24">
        <v>6000000</v>
      </c>
      <c r="D64" s="13">
        <f>C64/4</f>
        <v>1500000</v>
      </c>
      <c r="E64" s="14">
        <f t="shared" si="3"/>
        <v>0.25</v>
      </c>
      <c r="F64" s="35"/>
    </row>
    <row r="65" spans="1:6" s="33" customFormat="1" ht="22.5" customHeight="1">
      <c r="A65" s="10">
        <v>6550</v>
      </c>
      <c r="B65" s="10" t="s">
        <v>45</v>
      </c>
      <c r="C65" s="3">
        <f>SUM(C66:C71)</f>
        <v>59577159</v>
      </c>
      <c r="D65" s="3">
        <f>SUM(D66:D69)</f>
        <v>11750000</v>
      </c>
      <c r="E65" s="12"/>
      <c r="F65" s="12"/>
    </row>
    <row r="66" spans="1:6" s="33" customFormat="1" ht="22.5" customHeight="1">
      <c r="A66" s="1">
        <v>6551</v>
      </c>
      <c r="B66" s="1" t="s">
        <v>46</v>
      </c>
      <c r="C66" s="24">
        <v>24000000</v>
      </c>
      <c r="D66" s="13">
        <f aca="true" t="shared" si="4" ref="D66:D76">C66/4</f>
        <v>6000000</v>
      </c>
      <c r="E66" s="14">
        <f t="shared" si="3"/>
        <v>0.25</v>
      </c>
      <c r="F66" s="35">
        <v>0.17</v>
      </c>
    </row>
    <row r="67" spans="1:6" s="33" customFormat="1" ht="22.5" customHeight="1">
      <c r="A67" s="1">
        <v>6552</v>
      </c>
      <c r="B67" s="1" t="s">
        <v>47</v>
      </c>
      <c r="C67" s="24">
        <v>12000000</v>
      </c>
      <c r="D67" s="13">
        <f t="shared" si="4"/>
        <v>3000000</v>
      </c>
      <c r="E67" s="14">
        <f t="shared" si="3"/>
        <v>0.25</v>
      </c>
      <c r="F67" s="35">
        <v>0.01</v>
      </c>
    </row>
    <row r="68" spans="1:6" s="33" customFormat="1" ht="22.5" customHeight="1">
      <c r="A68" s="1">
        <v>6559</v>
      </c>
      <c r="B68" s="1" t="s">
        <v>48</v>
      </c>
      <c r="C68" s="24">
        <v>3000000</v>
      </c>
      <c r="D68" s="13">
        <f t="shared" si="4"/>
        <v>750000</v>
      </c>
      <c r="E68" s="14">
        <f t="shared" si="3"/>
        <v>0.25</v>
      </c>
      <c r="F68" s="52">
        <v>0.06</v>
      </c>
    </row>
    <row r="69" spans="1:6" s="33" customFormat="1" ht="22.5" customHeight="1">
      <c r="A69" s="1">
        <v>6559</v>
      </c>
      <c r="B69" s="1" t="s">
        <v>93</v>
      </c>
      <c r="C69" s="24">
        <v>8000000</v>
      </c>
      <c r="D69" s="13">
        <f t="shared" si="4"/>
        <v>2000000</v>
      </c>
      <c r="E69" s="14">
        <f t="shared" si="3"/>
        <v>0.25</v>
      </c>
      <c r="F69" s="52"/>
    </row>
    <row r="70" spans="1:6" s="33" customFormat="1" ht="22.5" customHeight="1">
      <c r="A70" s="1">
        <v>6559</v>
      </c>
      <c r="B70" s="1" t="s">
        <v>125</v>
      </c>
      <c r="C70" s="24">
        <v>6000000</v>
      </c>
      <c r="D70" s="13">
        <f t="shared" si="4"/>
        <v>1500000</v>
      </c>
      <c r="E70" s="14">
        <f t="shared" si="3"/>
        <v>0.25</v>
      </c>
      <c r="F70" s="52"/>
    </row>
    <row r="71" spans="1:6" s="33" customFormat="1" ht="22.5" customHeight="1">
      <c r="A71" s="1">
        <v>6559</v>
      </c>
      <c r="B71" s="1" t="s">
        <v>126</v>
      </c>
      <c r="C71" s="24">
        <v>6577159</v>
      </c>
      <c r="D71" s="13">
        <f t="shared" si="4"/>
        <v>1644289.75</v>
      </c>
      <c r="E71" s="14">
        <f t="shared" si="3"/>
        <v>0.25</v>
      </c>
      <c r="F71" s="52"/>
    </row>
    <row r="72" spans="1:6" s="33" customFormat="1" ht="22.5" customHeight="1">
      <c r="A72" s="10">
        <v>6600</v>
      </c>
      <c r="B72" s="10" t="s">
        <v>49</v>
      </c>
      <c r="C72" s="3">
        <f>SUM(C73:C76)</f>
        <v>24000000</v>
      </c>
      <c r="D72" s="3">
        <f>SUM(D73:D76)</f>
        <v>6000000</v>
      </c>
      <c r="E72" s="12"/>
      <c r="F72" s="12"/>
    </row>
    <row r="73" spans="1:6" s="33" customFormat="1" ht="22.5" customHeight="1">
      <c r="A73" s="1">
        <v>6601</v>
      </c>
      <c r="B73" s="1" t="s">
        <v>50</v>
      </c>
      <c r="C73" s="24">
        <v>12000000</v>
      </c>
      <c r="D73" s="13">
        <f t="shared" si="4"/>
        <v>3000000</v>
      </c>
      <c r="E73" s="14">
        <f aca="true" t="shared" si="5" ref="E73:E88">(D73/C73)</f>
        <v>0.25</v>
      </c>
      <c r="F73" s="35">
        <v>0.18</v>
      </c>
    </row>
    <row r="74" spans="1:6" s="33" customFormat="1" ht="21" customHeight="1">
      <c r="A74" s="1">
        <v>6605</v>
      </c>
      <c r="B74" s="1" t="s">
        <v>52</v>
      </c>
      <c r="C74" s="24">
        <v>6600000</v>
      </c>
      <c r="D74" s="13">
        <f t="shared" si="4"/>
        <v>1650000</v>
      </c>
      <c r="E74" s="14">
        <f t="shared" si="5"/>
        <v>0.25</v>
      </c>
      <c r="F74" s="35">
        <v>0.12</v>
      </c>
    </row>
    <row r="75" spans="1:6" s="33" customFormat="1" ht="22.5" customHeight="1" hidden="1">
      <c r="A75" s="1">
        <v>6608</v>
      </c>
      <c r="B75" s="1" t="s">
        <v>51</v>
      </c>
      <c r="C75" s="24">
        <v>0</v>
      </c>
      <c r="D75" s="13">
        <f t="shared" si="4"/>
        <v>0</v>
      </c>
      <c r="E75" s="14" t="e">
        <f t="shared" si="5"/>
        <v>#DIV/0!</v>
      </c>
      <c r="F75" s="35">
        <v>0.08</v>
      </c>
    </row>
    <row r="76" spans="1:6" s="33" customFormat="1" ht="22.5" customHeight="1">
      <c r="A76" s="1">
        <v>6618</v>
      </c>
      <c r="B76" s="1" t="s">
        <v>94</v>
      </c>
      <c r="C76" s="24">
        <v>5400000</v>
      </c>
      <c r="D76" s="13">
        <f t="shared" si="4"/>
        <v>1350000</v>
      </c>
      <c r="E76" s="14">
        <f t="shared" si="5"/>
        <v>0.25</v>
      </c>
      <c r="F76" s="35">
        <v>0.25</v>
      </c>
    </row>
    <row r="77" spans="1:6" s="33" customFormat="1" ht="22.5" customHeight="1">
      <c r="A77" s="10">
        <v>6650</v>
      </c>
      <c r="B77" s="10" t="s">
        <v>53</v>
      </c>
      <c r="C77" s="3">
        <f>SUM(C78:C79)</f>
        <v>2070000</v>
      </c>
      <c r="D77" s="3">
        <f>SUM(D78:D79)</f>
        <v>0</v>
      </c>
      <c r="E77" s="12"/>
      <c r="F77" s="5"/>
    </row>
    <row r="78" spans="1:6" s="33" customFormat="1" ht="22.5" customHeight="1">
      <c r="A78" s="1">
        <v>6657</v>
      </c>
      <c r="B78" s="1" t="s">
        <v>54</v>
      </c>
      <c r="C78" s="24">
        <v>1200000</v>
      </c>
      <c r="D78" s="24"/>
      <c r="E78" s="14">
        <f t="shared" si="5"/>
        <v>0</v>
      </c>
      <c r="F78" s="5"/>
    </row>
    <row r="79" spans="1:6" s="33" customFormat="1" ht="22.5" customHeight="1">
      <c r="A79" s="1">
        <v>6699</v>
      </c>
      <c r="B79" s="1" t="s">
        <v>55</v>
      </c>
      <c r="C79" s="24">
        <v>870000</v>
      </c>
      <c r="D79" s="24"/>
      <c r="E79" s="14">
        <f t="shared" si="5"/>
        <v>0</v>
      </c>
      <c r="F79" s="5"/>
    </row>
    <row r="80" spans="1:6" s="33" customFormat="1" ht="22.5" customHeight="1">
      <c r="A80" s="10">
        <v>6700</v>
      </c>
      <c r="B80" s="10" t="s">
        <v>56</v>
      </c>
      <c r="C80" s="3">
        <f>SUM(C81:C85)</f>
        <v>98000000</v>
      </c>
      <c r="D80" s="3">
        <f>SUM(D81:D85)</f>
        <v>24500000</v>
      </c>
      <c r="E80" s="12"/>
      <c r="F80" s="5"/>
    </row>
    <row r="81" spans="1:6" s="33" customFormat="1" ht="22.5" customHeight="1">
      <c r="A81" s="1">
        <v>6701</v>
      </c>
      <c r="B81" s="1" t="s">
        <v>57</v>
      </c>
      <c r="C81" s="24">
        <v>30000000</v>
      </c>
      <c r="D81" s="13">
        <f aca="true" t="shared" si="6" ref="D81:D105">C81/4</f>
        <v>7500000</v>
      </c>
      <c r="E81" s="14">
        <f t="shared" si="5"/>
        <v>0.25</v>
      </c>
      <c r="F81" s="35">
        <v>0.2</v>
      </c>
    </row>
    <row r="82" spans="1:6" s="33" customFormat="1" ht="22.5" customHeight="1">
      <c r="A82" s="1">
        <v>6702</v>
      </c>
      <c r="B82" s="1" t="s">
        <v>58</v>
      </c>
      <c r="C82" s="24">
        <v>30000000</v>
      </c>
      <c r="D82" s="13">
        <f t="shared" si="6"/>
        <v>7500000</v>
      </c>
      <c r="E82" s="14">
        <f t="shared" si="5"/>
        <v>0.25</v>
      </c>
      <c r="F82" s="35">
        <v>0.11</v>
      </c>
    </row>
    <row r="83" spans="1:6" s="33" customFormat="1" ht="22.5" customHeight="1">
      <c r="A83" s="1">
        <v>6703</v>
      </c>
      <c r="B83" s="1" t="s">
        <v>59</v>
      </c>
      <c r="C83" s="24">
        <v>10000000</v>
      </c>
      <c r="D83" s="13">
        <f t="shared" si="6"/>
        <v>2500000</v>
      </c>
      <c r="E83" s="14">
        <f t="shared" si="5"/>
        <v>0.25</v>
      </c>
      <c r="F83" s="15">
        <v>0.05</v>
      </c>
    </row>
    <row r="84" spans="1:6" s="33" customFormat="1" ht="22.5" customHeight="1">
      <c r="A84" s="1">
        <v>6704</v>
      </c>
      <c r="B84" s="1" t="s">
        <v>60</v>
      </c>
      <c r="C84" s="24">
        <v>18000000</v>
      </c>
      <c r="D84" s="13">
        <f t="shared" si="6"/>
        <v>4500000</v>
      </c>
      <c r="E84" s="14">
        <f t="shared" si="5"/>
        <v>0.25</v>
      </c>
      <c r="F84" s="35">
        <v>0.2</v>
      </c>
    </row>
    <row r="85" spans="1:6" s="33" customFormat="1" ht="22.5" customHeight="1">
      <c r="A85" s="1">
        <v>6749</v>
      </c>
      <c r="B85" s="1" t="s">
        <v>61</v>
      </c>
      <c r="C85" s="24">
        <v>10000000</v>
      </c>
      <c r="D85" s="13">
        <f t="shared" si="6"/>
        <v>2500000</v>
      </c>
      <c r="E85" s="14">
        <f t="shared" si="5"/>
        <v>0.25</v>
      </c>
      <c r="F85" s="35"/>
    </row>
    <row r="86" spans="1:6" s="39" customFormat="1" ht="22.5" customHeight="1">
      <c r="A86" s="16">
        <v>6750</v>
      </c>
      <c r="B86" s="16" t="s">
        <v>89</v>
      </c>
      <c r="C86" s="3">
        <f>SUM(C87:C88)</f>
        <v>3000000</v>
      </c>
      <c r="D86" s="3">
        <f>SUM(D87:D88)</f>
        <v>750000</v>
      </c>
      <c r="E86" s="3"/>
      <c r="F86" s="44"/>
    </row>
    <row r="87" spans="1:6" s="33" customFormat="1" ht="22.5" customHeight="1">
      <c r="A87" s="1">
        <v>6757</v>
      </c>
      <c r="B87" s="1" t="s">
        <v>107</v>
      </c>
      <c r="C87" s="24"/>
      <c r="D87" s="13"/>
      <c r="E87" s="14"/>
      <c r="F87" s="35"/>
    </row>
    <row r="88" spans="1:6" s="33" customFormat="1" ht="22.5" customHeight="1">
      <c r="A88" s="1">
        <v>6799</v>
      </c>
      <c r="B88" s="1" t="s">
        <v>108</v>
      </c>
      <c r="C88" s="24">
        <v>3000000</v>
      </c>
      <c r="D88" s="13">
        <f t="shared" si="6"/>
        <v>750000</v>
      </c>
      <c r="E88" s="14">
        <f t="shared" si="5"/>
        <v>0.25</v>
      </c>
      <c r="F88" s="35"/>
    </row>
    <row r="89" spans="1:6" s="33" customFormat="1" ht="22.5" customHeight="1">
      <c r="A89" s="25">
        <v>6900</v>
      </c>
      <c r="B89" s="10" t="s">
        <v>62</v>
      </c>
      <c r="C89" s="3">
        <f>SUM(C90:C95)</f>
        <v>55000000</v>
      </c>
      <c r="D89" s="3">
        <f>SUM(D90:D95)</f>
        <v>7500000</v>
      </c>
      <c r="E89" s="12"/>
      <c r="F89" s="5"/>
    </row>
    <row r="90" spans="1:6" s="33" customFormat="1" ht="22.5" customHeight="1">
      <c r="A90" s="47">
        <v>6905</v>
      </c>
      <c r="B90" s="1" t="s">
        <v>115</v>
      </c>
      <c r="C90" s="24">
        <v>10000000</v>
      </c>
      <c r="D90" s="24"/>
      <c r="E90" s="14">
        <f>(D90/C90)</f>
        <v>0</v>
      </c>
      <c r="F90" s="15">
        <v>0.18</v>
      </c>
    </row>
    <row r="91" spans="1:6" s="33" customFormat="1" ht="22.5" customHeight="1">
      <c r="A91" s="47">
        <v>6907</v>
      </c>
      <c r="B91" s="1" t="s">
        <v>116</v>
      </c>
      <c r="C91" s="24">
        <v>10000000</v>
      </c>
      <c r="D91" s="24"/>
      <c r="E91" s="14">
        <f>(D91/C91)</f>
        <v>0</v>
      </c>
      <c r="F91" s="15">
        <v>0.18</v>
      </c>
    </row>
    <row r="92" spans="1:6" s="33" customFormat="1" ht="22.5" customHeight="1">
      <c r="A92" s="1">
        <v>6912</v>
      </c>
      <c r="B92" s="1" t="s">
        <v>63</v>
      </c>
      <c r="C92" s="24">
        <v>10000000</v>
      </c>
      <c r="D92" s="13">
        <f t="shared" si="6"/>
        <v>2500000</v>
      </c>
      <c r="E92" s="14">
        <f>(D92/C92)</f>
        <v>0.25</v>
      </c>
      <c r="F92" s="15">
        <v>0.18</v>
      </c>
    </row>
    <row r="93" spans="1:6" s="33" customFormat="1" ht="22.5" customHeight="1">
      <c r="A93" s="1">
        <v>6913</v>
      </c>
      <c r="B93" s="1" t="s">
        <v>64</v>
      </c>
      <c r="C93" s="24">
        <v>10000000</v>
      </c>
      <c r="D93" s="13">
        <f t="shared" si="6"/>
        <v>2500000</v>
      </c>
      <c r="E93" s="14">
        <f>(D93/C93)</f>
        <v>0.25</v>
      </c>
      <c r="F93" s="15">
        <v>0.15</v>
      </c>
    </row>
    <row r="94" spans="1:6" s="33" customFormat="1" ht="22.5" customHeight="1">
      <c r="A94" s="1">
        <v>6921</v>
      </c>
      <c r="B94" s="1" t="s">
        <v>65</v>
      </c>
      <c r="C94" s="24">
        <v>10000000</v>
      </c>
      <c r="D94" s="13">
        <f t="shared" si="6"/>
        <v>2500000</v>
      </c>
      <c r="E94" s="14">
        <f aca="true" t="shared" si="7" ref="E94:E110">(D94/C94)</f>
        <v>0.25</v>
      </c>
      <c r="F94" s="8">
        <v>0.18</v>
      </c>
    </row>
    <row r="95" spans="1:6" s="33" customFormat="1" ht="35.25" customHeight="1">
      <c r="A95" s="1">
        <v>6949</v>
      </c>
      <c r="B95" s="26" t="s">
        <v>104</v>
      </c>
      <c r="C95" s="24">
        <v>5000000</v>
      </c>
      <c r="D95" s="13"/>
      <c r="E95" s="14">
        <f t="shared" si="7"/>
        <v>0</v>
      </c>
      <c r="F95" s="40">
        <v>0.13</v>
      </c>
    </row>
    <row r="96" spans="1:6" s="33" customFormat="1" ht="22.5" customHeight="1">
      <c r="A96" s="10">
        <v>7000</v>
      </c>
      <c r="B96" s="10" t="s">
        <v>66</v>
      </c>
      <c r="C96" s="3">
        <f>SUM(C97:C106)</f>
        <v>95168441</v>
      </c>
      <c r="D96" s="3">
        <f>SUM(D97:D105)</f>
        <v>23565000</v>
      </c>
      <c r="E96" s="12"/>
      <c r="F96" s="5"/>
    </row>
    <row r="97" spans="1:6" s="33" customFormat="1" ht="22.5" customHeight="1">
      <c r="A97" s="1">
        <v>7001</v>
      </c>
      <c r="B97" s="1" t="s">
        <v>67</v>
      </c>
      <c r="C97" s="24">
        <v>5000000</v>
      </c>
      <c r="D97" s="13">
        <f t="shared" si="6"/>
        <v>1250000</v>
      </c>
      <c r="E97" s="14">
        <f>(D97/C97)</f>
        <v>0.25</v>
      </c>
      <c r="F97" s="5"/>
    </row>
    <row r="98" spans="1:6" s="33" customFormat="1" ht="22.5" customHeight="1">
      <c r="A98" s="1">
        <v>7001</v>
      </c>
      <c r="B98" s="1" t="s">
        <v>68</v>
      </c>
      <c r="C98" s="24">
        <v>6750000</v>
      </c>
      <c r="D98" s="13">
        <f t="shared" si="6"/>
        <v>1687500</v>
      </c>
      <c r="E98" s="14">
        <f t="shared" si="7"/>
        <v>0.25</v>
      </c>
      <c r="F98" s="5"/>
    </row>
    <row r="99" spans="1:6" s="33" customFormat="1" ht="22.5" customHeight="1">
      <c r="A99" s="1">
        <v>7001</v>
      </c>
      <c r="B99" s="1" t="s">
        <v>95</v>
      </c>
      <c r="C99" s="24">
        <v>600000</v>
      </c>
      <c r="D99" s="13">
        <f t="shared" si="6"/>
        <v>150000</v>
      </c>
      <c r="E99" s="14">
        <f t="shared" si="7"/>
        <v>0.25</v>
      </c>
      <c r="F99" s="5"/>
    </row>
    <row r="100" spans="1:6" s="33" customFormat="1" ht="22.5" customHeight="1">
      <c r="A100" s="1">
        <v>7004</v>
      </c>
      <c r="B100" s="1" t="s">
        <v>69</v>
      </c>
      <c r="C100" s="24">
        <v>910000</v>
      </c>
      <c r="D100" s="13">
        <f t="shared" si="6"/>
        <v>227500</v>
      </c>
      <c r="E100" s="14">
        <f t="shared" si="7"/>
        <v>0.25</v>
      </c>
      <c r="F100" s="5"/>
    </row>
    <row r="101" spans="1:6" s="33" customFormat="1" ht="36.75" customHeight="1">
      <c r="A101" s="1">
        <v>7012</v>
      </c>
      <c r="B101" s="26" t="s">
        <v>105</v>
      </c>
      <c r="C101" s="24">
        <v>2000000</v>
      </c>
      <c r="D101" s="13">
        <f t="shared" si="6"/>
        <v>500000</v>
      </c>
      <c r="E101" s="14">
        <f t="shared" si="7"/>
        <v>0.25</v>
      </c>
      <c r="F101" s="5"/>
    </row>
    <row r="102" spans="1:6" s="33" customFormat="1" ht="22.5" customHeight="1">
      <c r="A102" s="27">
        <v>7049</v>
      </c>
      <c r="B102" s="1" t="s">
        <v>70</v>
      </c>
      <c r="C102" s="24">
        <v>15000000</v>
      </c>
      <c r="D102" s="13">
        <f t="shared" si="6"/>
        <v>3750000</v>
      </c>
      <c r="E102" s="14">
        <f t="shared" si="7"/>
        <v>0.25</v>
      </c>
      <c r="F102" s="5"/>
    </row>
    <row r="103" spans="1:6" s="33" customFormat="1" ht="22.5" customHeight="1">
      <c r="A103" s="27">
        <v>7049</v>
      </c>
      <c r="B103" s="1" t="s">
        <v>71</v>
      </c>
      <c r="C103" s="24">
        <v>5000000</v>
      </c>
      <c r="D103" s="13">
        <f t="shared" si="6"/>
        <v>1250000</v>
      </c>
      <c r="E103" s="14">
        <f t="shared" si="7"/>
        <v>0.25</v>
      </c>
      <c r="F103" s="15">
        <v>0.07</v>
      </c>
    </row>
    <row r="104" spans="1:6" s="33" customFormat="1" ht="22.5" customHeight="1">
      <c r="A104" s="27">
        <v>7049</v>
      </c>
      <c r="B104" s="1" t="s">
        <v>72</v>
      </c>
      <c r="C104" s="24">
        <v>54000000</v>
      </c>
      <c r="D104" s="13">
        <f t="shared" si="6"/>
        <v>13500000</v>
      </c>
      <c r="E104" s="14">
        <f t="shared" si="7"/>
        <v>0.25</v>
      </c>
      <c r="F104" s="53"/>
    </row>
    <row r="105" spans="1:6" s="33" customFormat="1" ht="22.5" customHeight="1">
      <c r="A105" s="27">
        <v>7049</v>
      </c>
      <c r="B105" s="1" t="s">
        <v>135</v>
      </c>
      <c r="C105" s="24">
        <v>5000000</v>
      </c>
      <c r="D105" s="13">
        <f t="shared" si="6"/>
        <v>1250000</v>
      </c>
      <c r="E105" s="14">
        <f t="shared" si="7"/>
        <v>0.25</v>
      </c>
      <c r="F105" s="53"/>
    </row>
    <row r="106" spans="1:6" s="33" customFormat="1" ht="22.5" customHeight="1">
      <c r="A106" s="27">
        <v>7049</v>
      </c>
      <c r="B106" s="1" t="s">
        <v>73</v>
      </c>
      <c r="C106" s="24">
        <v>908441</v>
      </c>
      <c r="D106" s="13"/>
      <c r="E106" s="14">
        <f t="shared" si="7"/>
        <v>0</v>
      </c>
      <c r="F106" s="53"/>
    </row>
    <row r="107" spans="1:6" s="33" customFormat="1" ht="22.5" customHeight="1">
      <c r="A107" s="10">
        <v>7750</v>
      </c>
      <c r="B107" s="10" t="s">
        <v>61</v>
      </c>
      <c r="C107" s="3">
        <f>SUM(C108:C112)</f>
        <v>37648000</v>
      </c>
      <c r="D107" s="3">
        <f>SUM(D109:D112)</f>
        <v>8912000</v>
      </c>
      <c r="E107" s="12"/>
      <c r="F107" s="35"/>
    </row>
    <row r="108" spans="1:6" s="33" customFormat="1" ht="22.5" customHeight="1">
      <c r="A108" s="1">
        <v>7053</v>
      </c>
      <c r="B108" s="1" t="s">
        <v>136</v>
      </c>
      <c r="C108" s="24">
        <v>2000000</v>
      </c>
      <c r="D108" s="13">
        <f>C108/4</f>
        <v>500000</v>
      </c>
      <c r="E108" s="14">
        <f t="shared" si="7"/>
        <v>0.25</v>
      </c>
      <c r="F108" s="35"/>
    </row>
    <row r="109" spans="1:6" s="33" customFormat="1" ht="22.5" customHeight="1">
      <c r="A109" s="1">
        <v>7756</v>
      </c>
      <c r="B109" s="1" t="s">
        <v>96</v>
      </c>
      <c r="C109" s="24">
        <v>0</v>
      </c>
      <c r="D109" s="13">
        <f>C109/4</f>
        <v>0</v>
      </c>
      <c r="E109" s="14"/>
      <c r="F109" s="35"/>
    </row>
    <row r="110" spans="1:6" s="33" customFormat="1" ht="22.5" customHeight="1">
      <c r="A110" s="22">
        <v>7764</v>
      </c>
      <c r="B110" s="1" t="s">
        <v>74</v>
      </c>
      <c r="C110" s="24">
        <v>33648000</v>
      </c>
      <c r="D110" s="13">
        <f>C110/4</f>
        <v>8412000</v>
      </c>
      <c r="E110" s="14">
        <f t="shared" si="7"/>
        <v>0.25</v>
      </c>
      <c r="F110" s="5"/>
    </row>
    <row r="111" spans="1:6" s="33" customFormat="1" ht="22.5" customHeight="1">
      <c r="A111" s="22">
        <v>7799</v>
      </c>
      <c r="B111" s="1" t="s">
        <v>73</v>
      </c>
      <c r="C111" s="24">
        <v>2000000</v>
      </c>
      <c r="D111" s="13">
        <f>C111/4</f>
        <v>500000</v>
      </c>
      <c r="E111" s="14"/>
      <c r="F111" s="40">
        <v>0.05</v>
      </c>
    </row>
    <row r="112" spans="1:6" s="33" customFormat="1" ht="22.5" customHeight="1">
      <c r="A112" s="22">
        <v>7799</v>
      </c>
      <c r="B112" s="1" t="s">
        <v>97</v>
      </c>
      <c r="C112" s="24"/>
      <c r="D112" s="13">
        <f>C112/4</f>
        <v>0</v>
      </c>
      <c r="E112" s="14"/>
      <c r="F112" s="5"/>
    </row>
    <row r="113" spans="1:7" s="33" customFormat="1" ht="35.25" customHeight="1">
      <c r="A113" s="58">
        <v>1.2</v>
      </c>
      <c r="B113" s="59" t="s">
        <v>4</v>
      </c>
      <c r="C113" s="60">
        <f>C114+C118+C125+C127+C129+C138</f>
        <v>1121767000</v>
      </c>
      <c r="D113" s="60">
        <f>D114+D118+D125+D127+D129+D138</f>
        <v>233073750</v>
      </c>
      <c r="E113" s="60"/>
      <c r="F113" s="58"/>
      <c r="G113" s="41"/>
    </row>
    <row r="114" spans="1:6" s="33" customFormat="1" ht="22.5" customHeight="1">
      <c r="A114" s="10">
        <v>6100</v>
      </c>
      <c r="B114" s="25" t="s">
        <v>31</v>
      </c>
      <c r="C114" s="29">
        <f>SUM(C115:C117)</f>
        <v>150000000</v>
      </c>
      <c r="D114" s="29">
        <f>SUM(D115:D117)</f>
        <v>75000000</v>
      </c>
      <c r="E114" s="14">
        <f>(D114/C114)</f>
        <v>0.5</v>
      </c>
      <c r="F114" s="28"/>
    </row>
    <row r="115" spans="1:6" s="33" customFormat="1" ht="22.5" customHeight="1">
      <c r="A115" s="22">
        <v>6103</v>
      </c>
      <c r="B115" s="1" t="s">
        <v>98</v>
      </c>
      <c r="C115" s="2">
        <v>0</v>
      </c>
      <c r="D115" s="2">
        <f>C115/4</f>
        <v>0</v>
      </c>
      <c r="E115" s="14"/>
      <c r="F115" s="35"/>
    </row>
    <row r="116" spans="1:6" s="33" customFormat="1" ht="22.5" customHeight="1">
      <c r="A116" s="1">
        <v>6106</v>
      </c>
      <c r="B116" s="1" t="s">
        <v>76</v>
      </c>
      <c r="C116" s="2">
        <v>150000000</v>
      </c>
      <c r="D116" s="2">
        <f>C116/2</f>
        <v>75000000</v>
      </c>
      <c r="E116" s="14">
        <f>(D116/C116)</f>
        <v>0.5</v>
      </c>
      <c r="F116" s="28"/>
    </row>
    <row r="117" spans="1:6" s="33" customFormat="1" ht="22.5" customHeight="1">
      <c r="A117" s="1">
        <v>6149</v>
      </c>
      <c r="B117" s="1" t="s">
        <v>109</v>
      </c>
      <c r="C117" s="2">
        <v>0</v>
      </c>
      <c r="D117" s="2">
        <f aca="true" t="shared" si="8" ref="D117:D126">C117/4</f>
        <v>0</v>
      </c>
      <c r="E117" s="14"/>
      <c r="F117" s="28"/>
    </row>
    <row r="118" spans="1:6" s="33" customFormat="1" ht="22.5" customHeight="1">
      <c r="A118" s="10">
        <v>6400</v>
      </c>
      <c r="B118" s="48" t="s">
        <v>77</v>
      </c>
      <c r="C118" s="3">
        <f>SUM(C119:C124)</f>
        <v>136295000</v>
      </c>
      <c r="D118" s="3">
        <f>SUM(D119:D124)</f>
        <v>34073750</v>
      </c>
      <c r="E118" s="12"/>
      <c r="F118" s="5"/>
    </row>
    <row r="119" spans="1:6" s="33" customFormat="1" ht="22.5" customHeight="1">
      <c r="A119" s="1">
        <v>6449</v>
      </c>
      <c r="B119" s="1" t="s">
        <v>99</v>
      </c>
      <c r="C119" s="2">
        <v>68955000</v>
      </c>
      <c r="D119" s="2">
        <f t="shared" si="8"/>
        <v>17238750</v>
      </c>
      <c r="E119" s="14">
        <f aca="true" t="shared" si="9" ref="E119:E141">(D119/C119)</f>
        <v>0.25</v>
      </c>
      <c r="F119" s="53">
        <v>0.25</v>
      </c>
    </row>
    <row r="120" spans="1:6" s="33" customFormat="1" ht="22.5" customHeight="1">
      <c r="A120" s="1">
        <v>6449</v>
      </c>
      <c r="B120" s="1" t="s">
        <v>78</v>
      </c>
      <c r="C120" s="24">
        <v>21600000</v>
      </c>
      <c r="D120" s="2">
        <f t="shared" si="8"/>
        <v>5400000</v>
      </c>
      <c r="E120" s="14">
        <f t="shared" si="9"/>
        <v>0.25</v>
      </c>
      <c r="F120" s="53"/>
    </row>
    <row r="121" spans="1:6" s="33" customFormat="1" ht="22.5" customHeight="1">
      <c r="A121" s="1">
        <v>6449</v>
      </c>
      <c r="B121" s="1" t="s">
        <v>79</v>
      </c>
      <c r="C121" s="24">
        <v>12000000</v>
      </c>
      <c r="D121" s="2">
        <f t="shared" si="8"/>
        <v>3000000</v>
      </c>
      <c r="E121" s="14">
        <f t="shared" si="9"/>
        <v>0.25</v>
      </c>
      <c r="F121" s="53"/>
    </row>
    <row r="122" spans="1:7" s="33" customFormat="1" ht="22.5" customHeight="1">
      <c r="A122" s="1">
        <v>6449</v>
      </c>
      <c r="B122" s="1" t="s">
        <v>80</v>
      </c>
      <c r="C122" s="24">
        <v>3576000</v>
      </c>
      <c r="D122" s="2">
        <f t="shared" si="8"/>
        <v>894000</v>
      </c>
      <c r="E122" s="14">
        <f t="shared" si="9"/>
        <v>0.25</v>
      </c>
      <c r="F122" s="53"/>
      <c r="G122" s="41"/>
    </row>
    <row r="123" spans="1:6" s="33" customFormat="1" ht="22.5" customHeight="1">
      <c r="A123" s="1">
        <v>6449</v>
      </c>
      <c r="B123" s="1" t="s">
        <v>81</v>
      </c>
      <c r="C123" s="24">
        <v>24800000</v>
      </c>
      <c r="D123" s="2">
        <f t="shared" si="8"/>
        <v>6200000</v>
      </c>
      <c r="E123" s="14">
        <f t="shared" si="9"/>
        <v>0.25</v>
      </c>
      <c r="F123" s="53"/>
    </row>
    <row r="124" spans="1:6" s="33" customFormat="1" ht="22.5" customHeight="1">
      <c r="A124" s="1">
        <v>6449</v>
      </c>
      <c r="B124" s="1" t="s">
        <v>100</v>
      </c>
      <c r="C124" s="24">
        <v>5364000</v>
      </c>
      <c r="D124" s="2">
        <f t="shared" si="8"/>
        <v>1341000</v>
      </c>
      <c r="E124" s="14">
        <f t="shared" si="9"/>
        <v>0.25</v>
      </c>
      <c r="F124" s="53"/>
    </row>
    <row r="125" spans="1:6" s="33" customFormat="1" ht="22.5" customHeight="1">
      <c r="A125" s="49" t="s">
        <v>88</v>
      </c>
      <c r="B125" s="10" t="s">
        <v>89</v>
      </c>
      <c r="C125" s="3">
        <f>SUM(C126)</f>
        <v>37000000</v>
      </c>
      <c r="D125" s="3">
        <f>SUM(D126)</f>
        <v>9250000</v>
      </c>
      <c r="E125" s="12"/>
      <c r="F125" s="5"/>
    </row>
    <row r="126" spans="1:6" s="33" customFormat="1" ht="22.5" customHeight="1">
      <c r="A126" s="1">
        <v>6758</v>
      </c>
      <c r="B126" s="1" t="s">
        <v>82</v>
      </c>
      <c r="C126" s="24">
        <v>37000000</v>
      </c>
      <c r="D126" s="2">
        <f t="shared" si="8"/>
        <v>9250000</v>
      </c>
      <c r="E126" s="14">
        <f>(D126/C126)</f>
        <v>0.25</v>
      </c>
      <c r="F126" s="5"/>
    </row>
    <row r="127" spans="1:6" s="33" customFormat="1" ht="22.5" customHeight="1">
      <c r="A127" s="10">
        <v>7000</v>
      </c>
      <c r="B127" s="10" t="s">
        <v>83</v>
      </c>
      <c r="C127" s="3">
        <f>SUM(C128:C128)</f>
        <v>1800000</v>
      </c>
      <c r="D127" s="3">
        <f>SUM(D128:D128)</f>
        <v>0</v>
      </c>
      <c r="E127" s="12"/>
      <c r="F127" s="5"/>
    </row>
    <row r="128" spans="1:6" s="33" customFormat="1" ht="22.5" customHeight="1">
      <c r="A128" s="1">
        <v>7004</v>
      </c>
      <c r="B128" s="1" t="s">
        <v>84</v>
      </c>
      <c r="C128" s="24">
        <v>1800000</v>
      </c>
      <c r="D128" s="24"/>
      <c r="E128" s="14">
        <f>(D128/C128)</f>
        <v>0</v>
      </c>
      <c r="F128" s="5"/>
    </row>
    <row r="129" spans="1:6" s="33" customFormat="1" ht="22.5" customHeight="1">
      <c r="A129" s="10">
        <v>7750</v>
      </c>
      <c r="B129" s="10" t="s">
        <v>61</v>
      </c>
      <c r="C129" s="3">
        <f>SUM(C130:C137)</f>
        <v>756672000</v>
      </c>
      <c r="D129" s="3">
        <f>SUM(D130:D136)</f>
        <v>114750000</v>
      </c>
      <c r="E129" s="12"/>
      <c r="F129" s="5"/>
    </row>
    <row r="130" spans="1:6" s="33" customFormat="1" ht="22.5" customHeight="1">
      <c r="A130" s="1">
        <v>7757</v>
      </c>
      <c r="B130" s="1" t="s">
        <v>101</v>
      </c>
      <c r="C130" s="24">
        <v>50000000</v>
      </c>
      <c r="D130" s="2">
        <f aca="true" t="shared" si="10" ref="D130:D140">C130/4</f>
        <v>12500000</v>
      </c>
      <c r="E130" s="14">
        <f t="shared" si="9"/>
        <v>0.25</v>
      </c>
      <c r="F130" s="5"/>
    </row>
    <row r="131" spans="1:6" s="33" customFormat="1" ht="22.5" customHeight="1">
      <c r="A131" s="1">
        <v>7799</v>
      </c>
      <c r="B131" s="1" t="s">
        <v>102</v>
      </c>
      <c r="C131" s="24">
        <v>62000000</v>
      </c>
      <c r="D131" s="2">
        <f t="shared" si="10"/>
        <v>15500000</v>
      </c>
      <c r="E131" s="14">
        <f t="shared" si="9"/>
        <v>0.25</v>
      </c>
      <c r="F131" s="53">
        <v>0.57</v>
      </c>
    </row>
    <row r="132" spans="1:6" s="33" customFormat="1" ht="22.5" customHeight="1">
      <c r="A132" s="1">
        <v>7799</v>
      </c>
      <c r="B132" s="1" t="s">
        <v>85</v>
      </c>
      <c r="C132" s="24">
        <v>10000000</v>
      </c>
      <c r="D132" s="2">
        <f t="shared" si="10"/>
        <v>2500000</v>
      </c>
      <c r="E132" s="14">
        <f t="shared" si="9"/>
        <v>0.25</v>
      </c>
      <c r="F132" s="53"/>
    </row>
    <row r="133" spans="1:6" s="33" customFormat="1" ht="22.5" customHeight="1">
      <c r="A133" s="1">
        <v>7799</v>
      </c>
      <c r="B133" s="1" t="s">
        <v>86</v>
      </c>
      <c r="C133" s="24">
        <v>5200000</v>
      </c>
      <c r="D133" s="2">
        <f t="shared" si="10"/>
        <v>1300000</v>
      </c>
      <c r="E133" s="14">
        <f t="shared" si="9"/>
        <v>0.25</v>
      </c>
      <c r="F133" s="53"/>
    </row>
    <row r="134" spans="1:6" s="33" customFormat="1" ht="22.5" customHeight="1">
      <c r="A134" s="1">
        <v>7799</v>
      </c>
      <c r="B134" s="1" t="s">
        <v>103</v>
      </c>
      <c r="C134" s="24">
        <v>30000000</v>
      </c>
      <c r="D134" s="2">
        <f t="shared" si="10"/>
        <v>7500000</v>
      </c>
      <c r="E134" s="14">
        <f t="shared" si="9"/>
        <v>0.25</v>
      </c>
      <c r="F134" s="53"/>
    </row>
    <row r="135" spans="1:6" s="33" customFormat="1" ht="22.5" customHeight="1">
      <c r="A135" s="1">
        <v>7799</v>
      </c>
      <c r="B135" s="1" t="s">
        <v>87</v>
      </c>
      <c r="C135" s="24">
        <v>1800000</v>
      </c>
      <c r="D135" s="2">
        <f t="shared" si="10"/>
        <v>450000</v>
      </c>
      <c r="E135" s="14">
        <f t="shared" si="9"/>
        <v>0.25</v>
      </c>
      <c r="F135" s="53"/>
    </row>
    <row r="136" spans="1:6" s="33" customFormat="1" ht="32.25" customHeight="1">
      <c r="A136" s="1">
        <v>7799</v>
      </c>
      <c r="B136" s="26" t="s">
        <v>110</v>
      </c>
      <c r="C136" s="24">
        <v>300000000</v>
      </c>
      <c r="D136" s="2">
        <f t="shared" si="10"/>
        <v>75000000</v>
      </c>
      <c r="E136" s="14">
        <f t="shared" si="9"/>
        <v>0.25</v>
      </c>
      <c r="F136" s="15"/>
    </row>
    <row r="137" spans="1:6" s="33" customFormat="1" ht="32.25" customHeight="1">
      <c r="A137" s="1">
        <v>7799</v>
      </c>
      <c r="B137" s="26" t="s">
        <v>137</v>
      </c>
      <c r="C137" s="24">
        <v>297672000</v>
      </c>
      <c r="D137" s="2">
        <f t="shared" si="10"/>
        <v>74418000</v>
      </c>
      <c r="E137" s="14">
        <f t="shared" si="9"/>
        <v>0.25</v>
      </c>
      <c r="F137" s="15"/>
    </row>
    <row r="138" spans="1:6" s="33" customFormat="1" ht="22.5" customHeight="1">
      <c r="A138" s="50">
        <v>6950</v>
      </c>
      <c r="B138" s="50" t="s">
        <v>75</v>
      </c>
      <c r="C138" s="3">
        <f>SUM(C139:C141)</f>
        <v>40000000</v>
      </c>
      <c r="D138" s="3"/>
      <c r="E138" s="12"/>
      <c r="F138" s="5"/>
    </row>
    <row r="139" spans="1:6" s="33" customFormat="1" ht="22.5" customHeight="1">
      <c r="A139" s="1">
        <v>6955</v>
      </c>
      <c r="B139" s="1" t="s">
        <v>111</v>
      </c>
      <c r="C139" s="24">
        <v>20000000</v>
      </c>
      <c r="D139" s="2">
        <f t="shared" si="10"/>
        <v>5000000</v>
      </c>
      <c r="E139" s="14">
        <f t="shared" si="9"/>
        <v>0.25</v>
      </c>
      <c r="F139" s="5"/>
    </row>
    <row r="140" spans="1:6" s="33" customFormat="1" ht="20.25" customHeight="1">
      <c r="A140" s="1">
        <v>6955</v>
      </c>
      <c r="B140" s="45" t="s">
        <v>112</v>
      </c>
      <c r="C140" s="24">
        <v>20000000</v>
      </c>
      <c r="D140" s="2">
        <f t="shared" si="10"/>
        <v>5000000</v>
      </c>
      <c r="E140" s="14">
        <f t="shared" si="9"/>
        <v>0.25</v>
      </c>
      <c r="F140" s="5"/>
    </row>
    <row r="141" spans="1:6" s="33" customFormat="1" ht="22.5" customHeight="1" hidden="1">
      <c r="A141" s="1">
        <v>6955</v>
      </c>
      <c r="B141" s="1" t="s">
        <v>113</v>
      </c>
      <c r="C141" s="24">
        <v>0</v>
      </c>
      <c r="D141" s="24"/>
      <c r="E141" s="14" t="e">
        <f t="shared" si="9"/>
        <v>#DIV/0!</v>
      </c>
      <c r="F141" s="5"/>
    </row>
    <row r="142" spans="1:8" s="33" customFormat="1" ht="22.5" customHeight="1">
      <c r="A142" s="54">
        <v>1.3</v>
      </c>
      <c r="B142" s="55" t="s">
        <v>141</v>
      </c>
      <c r="C142" s="56">
        <f>C143+C147+C154+1743</f>
        <v>558698342</v>
      </c>
      <c r="D142" s="56">
        <f>D143+D147+D154</f>
        <v>139674149.75</v>
      </c>
      <c r="E142" s="57"/>
      <c r="F142" s="54"/>
      <c r="G142" s="46"/>
      <c r="H142" s="32"/>
    </row>
    <row r="143" spans="1:6" s="33" customFormat="1" ht="22.5" customHeight="1">
      <c r="A143" s="10">
        <v>6000</v>
      </c>
      <c r="B143" s="10" t="s">
        <v>31</v>
      </c>
      <c r="C143" s="11">
        <f>SUM(C144:C146)</f>
        <v>258552000</v>
      </c>
      <c r="D143" s="11">
        <f>SUM(D144:D146)</f>
        <v>64638000</v>
      </c>
      <c r="E143" s="12"/>
      <c r="F143" s="12"/>
    </row>
    <row r="144" spans="1:6" s="33" customFormat="1" ht="22.5" customHeight="1">
      <c r="A144" s="1">
        <v>6001</v>
      </c>
      <c r="B144" s="1" t="s">
        <v>26</v>
      </c>
      <c r="C144" s="13">
        <v>258552000</v>
      </c>
      <c r="D144" s="18">
        <f>C144/4</f>
        <v>64638000</v>
      </c>
      <c r="E144" s="14">
        <f>(D144/C144)</f>
        <v>0.25</v>
      </c>
      <c r="F144" s="35">
        <v>0.23</v>
      </c>
    </row>
    <row r="145" spans="1:6" s="33" customFormat="1" ht="22.5" customHeight="1">
      <c r="A145" s="1">
        <v>6003</v>
      </c>
      <c r="B145" s="1" t="s">
        <v>27</v>
      </c>
      <c r="C145" s="13"/>
      <c r="D145" s="18"/>
      <c r="E145" s="14"/>
      <c r="F145" s="35"/>
    </row>
    <row r="146" spans="1:6" s="33" customFormat="1" ht="22.5" customHeight="1" hidden="1">
      <c r="A146" s="1">
        <v>6004</v>
      </c>
      <c r="B146" s="1" t="s">
        <v>142</v>
      </c>
      <c r="C146" s="13">
        <v>0</v>
      </c>
      <c r="D146" s="18">
        <f>C146/4</f>
        <v>0</v>
      </c>
      <c r="E146" s="14" t="e">
        <f>(D146/C146)</f>
        <v>#DIV/0!</v>
      </c>
      <c r="F146" s="35"/>
    </row>
    <row r="147" spans="1:6" s="33" customFormat="1" ht="22.5" customHeight="1">
      <c r="A147" s="10">
        <v>6100</v>
      </c>
      <c r="B147" s="10" t="s">
        <v>32</v>
      </c>
      <c r="C147" s="11">
        <f>SUM(C148:C153)</f>
        <v>225011611</v>
      </c>
      <c r="D147" s="11">
        <f>SUM(D148:D153)</f>
        <v>56252902.75</v>
      </c>
      <c r="E147" s="11"/>
      <c r="F147" s="36"/>
    </row>
    <row r="148" spans="1:6" s="33" customFormat="1" ht="22.5" customHeight="1">
      <c r="A148" s="1">
        <v>6101</v>
      </c>
      <c r="B148" s="1" t="s">
        <v>28</v>
      </c>
      <c r="C148" s="13">
        <v>5712000</v>
      </c>
      <c r="D148" s="18">
        <f>C148/4</f>
        <v>1428000</v>
      </c>
      <c r="E148" s="14">
        <f>(D148/C148)</f>
        <v>0.25</v>
      </c>
      <c r="F148" s="35">
        <v>0.24</v>
      </c>
    </row>
    <row r="149" spans="1:6" s="33" customFormat="1" ht="22.5" customHeight="1">
      <c r="A149" s="1">
        <v>6102</v>
      </c>
      <c r="B149" s="1" t="s">
        <v>91</v>
      </c>
      <c r="D149" s="18"/>
      <c r="E149" s="13"/>
      <c r="F149" s="35"/>
    </row>
    <row r="150" spans="1:6" s="33" customFormat="1" ht="22.5" customHeight="1">
      <c r="A150" s="1">
        <v>6112</v>
      </c>
      <c r="B150" s="1" t="s">
        <v>29</v>
      </c>
      <c r="C150" s="13">
        <v>163174826</v>
      </c>
      <c r="D150" s="18">
        <f>C150/4</f>
        <v>40793706.5</v>
      </c>
      <c r="E150" s="14">
        <f>(D150/C150)</f>
        <v>0.25</v>
      </c>
      <c r="F150" s="35">
        <v>0.23</v>
      </c>
    </row>
    <row r="151" spans="1:6" s="33" customFormat="1" ht="22.5" customHeight="1">
      <c r="A151" s="1">
        <v>6113</v>
      </c>
      <c r="B151" s="1" t="s">
        <v>30</v>
      </c>
      <c r="C151" s="13">
        <v>672000</v>
      </c>
      <c r="D151" s="18">
        <f>C151/4</f>
        <v>168000</v>
      </c>
      <c r="E151" s="14">
        <f>(D151/C151)</f>
        <v>0.25</v>
      </c>
      <c r="F151" s="35">
        <v>0.24</v>
      </c>
    </row>
    <row r="152" spans="1:6" s="33" customFormat="1" ht="22.5" customHeight="1">
      <c r="A152" s="1">
        <v>6115</v>
      </c>
      <c r="B152" s="1" t="s">
        <v>106</v>
      </c>
      <c r="C152" s="13">
        <v>52724381</v>
      </c>
      <c r="D152" s="18">
        <f>C152/4</f>
        <v>13181095.25</v>
      </c>
      <c r="E152" s="14">
        <f>(D152/C152)</f>
        <v>0.25</v>
      </c>
      <c r="F152" s="35">
        <v>0.25</v>
      </c>
    </row>
    <row r="153" spans="1:6" s="33" customFormat="1" ht="22.5" customHeight="1">
      <c r="A153" s="1">
        <v>6116</v>
      </c>
      <c r="B153" s="1" t="s">
        <v>114</v>
      </c>
      <c r="C153" s="13">
        <v>2728404</v>
      </c>
      <c r="D153" s="18">
        <f>C153/4</f>
        <v>682101</v>
      </c>
      <c r="E153" s="14">
        <f>(D153/C153)</f>
        <v>0.25</v>
      </c>
      <c r="F153" s="35">
        <v>0.25</v>
      </c>
    </row>
    <row r="154" spans="1:6" s="33" customFormat="1" ht="22.5" customHeight="1">
      <c r="A154" s="10">
        <v>6300</v>
      </c>
      <c r="B154" s="10" t="s">
        <v>36</v>
      </c>
      <c r="C154" s="11">
        <f>SUM(C155:C158)</f>
        <v>75132988</v>
      </c>
      <c r="D154" s="11">
        <f>SUM(D155:D158)</f>
        <v>18783247</v>
      </c>
      <c r="E154" s="12"/>
      <c r="F154" s="12"/>
    </row>
    <row r="155" spans="1:6" s="33" customFormat="1" ht="22.5" customHeight="1">
      <c r="A155" s="1">
        <v>6301</v>
      </c>
      <c r="B155" s="1" t="s">
        <v>37</v>
      </c>
      <c r="C155" s="13">
        <v>55949980</v>
      </c>
      <c r="D155" s="13">
        <f>C155/4</f>
        <v>13987495</v>
      </c>
      <c r="E155" s="14">
        <f>(D155/C155)</f>
        <v>0.25</v>
      </c>
      <c r="F155" s="35">
        <v>0.24</v>
      </c>
    </row>
    <row r="156" spans="1:6" s="33" customFormat="1" ht="22.5" customHeight="1">
      <c r="A156" s="1">
        <v>6302</v>
      </c>
      <c r="B156" s="1" t="s">
        <v>38</v>
      </c>
      <c r="C156" s="13">
        <v>9591504</v>
      </c>
      <c r="D156" s="13">
        <f>C156/4</f>
        <v>2397876</v>
      </c>
      <c r="E156" s="14">
        <f>(D156/C156)</f>
        <v>0.25</v>
      </c>
      <c r="F156" s="35">
        <v>0.23</v>
      </c>
    </row>
    <row r="157" spans="1:6" s="33" customFormat="1" ht="22.5" customHeight="1">
      <c r="A157" s="1">
        <v>6303</v>
      </c>
      <c r="B157" s="1" t="s">
        <v>39</v>
      </c>
      <c r="C157" s="13">
        <v>6394336</v>
      </c>
      <c r="D157" s="13">
        <f>C157/4</f>
        <v>1598584</v>
      </c>
      <c r="E157" s="14">
        <f>(D157/C157)</f>
        <v>0.25</v>
      </c>
      <c r="F157" s="35">
        <v>0.23</v>
      </c>
    </row>
    <row r="158" spans="1:6" s="33" customFormat="1" ht="22.5" customHeight="1">
      <c r="A158" s="1">
        <v>6304</v>
      </c>
      <c r="B158" s="1" t="s">
        <v>40</v>
      </c>
      <c r="C158" s="13">
        <v>3197168</v>
      </c>
      <c r="D158" s="13">
        <f>C158/4</f>
        <v>799292</v>
      </c>
      <c r="E158" s="14">
        <f>(D158/C158)</f>
        <v>0.25</v>
      </c>
      <c r="F158" s="35">
        <v>0.23</v>
      </c>
    </row>
    <row r="160" spans="1:6" ht="15.75">
      <c r="A160" s="61"/>
      <c r="D160" s="62" t="s">
        <v>140</v>
      </c>
      <c r="E160" s="62"/>
      <c r="F160" s="62"/>
    </row>
    <row r="161" spans="1:6" ht="15.75">
      <c r="A161" s="61"/>
      <c r="D161" s="63" t="s">
        <v>25</v>
      </c>
      <c r="E161" s="63"/>
      <c r="F161" s="63"/>
    </row>
    <row r="162" spans="1:6" ht="15.75">
      <c r="A162" s="42"/>
      <c r="D162" s="43"/>
      <c r="E162" s="51" t="s">
        <v>124</v>
      </c>
      <c r="F162" s="43"/>
    </row>
    <row r="166" spans="4:6" ht="15.75">
      <c r="D166" s="64" t="s">
        <v>127</v>
      </c>
      <c r="E166" s="64"/>
      <c r="F166" s="64"/>
    </row>
  </sheetData>
  <sheetProtection/>
  <mergeCells count="22">
    <mergeCell ref="A1:F1"/>
    <mergeCell ref="A2:B2"/>
    <mergeCell ref="C2:F2"/>
    <mergeCell ref="A3:B3"/>
    <mergeCell ref="C3:F3"/>
    <mergeCell ref="C4:F4"/>
    <mergeCell ref="A5:F5"/>
    <mergeCell ref="A6:F6"/>
    <mergeCell ref="A7:F7"/>
    <mergeCell ref="A8:F8"/>
    <mergeCell ref="A9:F9"/>
    <mergeCell ref="A10:F10"/>
    <mergeCell ref="D166:F166"/>
    <mergeCell ref="A160:A161"/>
    <mergeCell ref="D160:F160"/>
    <mergeCell ref="D161:F161"/>
    <mergeCell ref="A11:A12"/>
    <mergeCell ref="B11:B12"/>
    <mergeCell ref="C11:C12"/>
    <mergeCell ref="D11:D12"/>
    <mergeCell ref="E11:E12"/>
    <mergeCell ref="F11:F12"/>
  </mergeCells>
  <printOptions horizontalCentered="1"/>
  <pageMargins left="0" right="0" top="0.75" bottom="0" header="0.3" footer="0.3"/>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Thanh An</dc:creator>
  <cp:keywords/>
  <dc:description/>
  <cp:lastModifiedBy>Windows User</cp:lastModifiedBy>
  <cp:lastPrinted>2022-02-24T03:40:33Z</cp:lastPrinted>
  <dcterms:created xsi:type="dcterms:W3CDTF">2012-05-07T01:08:45Z</dcterms:created>
  <dcterms:modified xsi:type="dcterms:W3CDTF">2022-02-24T03:40:36Z</dcterms:modified>
  <cp:category/>
  <cp:version/>
  <cp:contentType/>
  <cp:contentStatus/>
</cp:coreProperties>
</file>